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rverShare\HOA Miscellaneous\Fall Creek\Documents for Meetings\2023 Meetings\AUG 22 ANNUAL AND BOARD 2023\"/>
    </mc:Choice>
  </mc:AlternateContent>
  <xr:revisionPtr revIDLastSave="0" documentId="13_ncr:1_{4F0A3A07-0680-45A1-AB35-BE85A8785E6D}" xr6:coauthVersionLast="47" xr6:coauthVersionMax="47" xr10:uidLastSave="{00000000-0000-0000-0000-000000000000}"/>
  <bookViews>
    <workbookView xWindow="6108" yWindow="984" windowWidth="11520" windowHeight="8460" xr2:uid="{1BE13E33-DBBA-4359-B252-39FBD3F2184D}"/>
  </bookViews>
  <sheets>
    <sheet name="Accts pay 8.2023" sheetId="3" r:id="rId1"/>
    <sheet name="Balance sheet 8.11.23" sheetId="2" r:id="rId2"/>
    <sheet name="P &amp; L YTD 8.23" sheetId="1" r:id="rId3"/>
  </sheets>
  <definedNames>
    <definedName name="_xlnm.Print_Titles" localSheetId="0">'Accts pay 8.2023'!$A:$B,'Accts pay 8.2023'!$1:$1</definedName>
    <definedName name="_xlnm.Print_Titles" localSheetId="1">'Balance sheet 8.11.23'!$A:$E,'Balance sheet 8.11.23'!$1:$1</definedName>
    <definedName name="_xlnm.Print_Titles" localSheetId="2">'P &amp; L YTD 8.23'!$A:$F,'P &amp; L YTD 8.23'!$1:$2</definedName>
    <definedName name="QB_COLUMN_29" localSheetId="1" hidden="1">'Balance sheet 8.11.23'!$F$1</definedName>
    <definedName name="QB_COLUMN_59200" localSheetId="2" hidden="1">'P &amp; L YTD 8.23'!$G$2</definedName>
    <definedName name="QB_COLUMN_62220" localSheetId="2" hidden="1">'P &amp; L YTD 8.23'!$K$2</definedName>
    <definedName name="QB_COLUMN_76210" localSheetId="2" hidden="1">'P &amp; L YTD 8.23'!$I$2</definedName>
    <definedName name="QB_COLUMN_76230" localSheetId="2" hidden="1">'P &amp; L YTD 8.23'!$M$2</definedName>
    <definedName name="QB_COLUMN_76240" localSheetId="2" hidden="1">'P &amp; L YTD 8.23'!$O$2</definedName>
    <definedName name="QB_COLUMN_7721" localSheetId="0" hidden="1">'Accts pay 8.2023'!$C$1</definedName>
    <definedName name="QB_COLUMN_7722" localSheetId="0" hidden="1">'Accts pay 8.2023'!$E$1</definedName>
    <definedName name="QB_COLUMN_7723" localSheetId="0" hidden="1">'Accts pay 8.2023'!$G$1</definedName>
    <definedName name="QB_COLUMN_7724" localSheetId="0" hidden="1">'Accts pay 8.2023'!$I$1</definedName>
    <definedName name="QB_COLUMN_7725" localSheetId="0" hidden="1">'Accts pay 8.2023'!$K$1</definedName>
    <definedName name="QB_COLUMN_8030" localSheetId="0" hidden="1">'Accts pay 8.2023'!$M$1</definedName>
    <definedName name="QB_DATA_0" localSheetId="0" hidden="1">'Accts pay 8.2023'!$2:$2,'Accts pay 8.2023'!$3:$3</definedName>
    <definedName name="QB_DATA_0" localSheetId="1" hidden="1">'Balance sheet 8.11.23'!$5:$5,'Balance sheet 8.11.23'!$6:$6,'Balance sheet 8.11.23'!$7:$7,'Balance sheet 8.11.23'!$10:$10,'Balance sheet 8.11.23'!$18:$18,'Balance sheet 8.11.23'!$21:$21,'Balance sheet 8.11.23'!$26:$26,'Balance sheet 8.11.23'!$27:$27,'Balance sheet 8.11.23'!$28:$28,'Balance sheet 8.11.23'!$29:$29</definedName>
    <definedName name="QB_DATA_0" localSheetId="2" hidden="1">'P &amp; L YTD 8.23'!$6:$6,'P &amp; L YTD 8.23'!$7:$7,'P &amp; L YTD 8.23'!$8:$8,'P &amp; L YTD 8.23'!$9:$9,'P &amp; L YTD 8.23'!$10:$10,'P &amp; L YTD 8.23'!$11:$11,'P &amp; L YTD 8.23'!$16:$16,'P &amp; L YTD 8.23'!$17:$17,'P &amp; L YTD 8.23'!$18:$18,'P &amp; L YTD 8.23'!$19:$19,'P &amp; L YTD 8.23'!$21:$21,'P &amp; L YTD 8.23'!$22:$22,'P &amp; L YTD 8.23'!$23:$23,'P &amp; L YTD 8.23'!$27:$27,'P &amp; L YTD 8.23'!$28:$28,'P &amp; L YTD 8.23'!$29:$29</definedName>
    <definedName name="QB_DATA_1" localSheetId="2" hidden="1">'P &amp; L YTD 8.23'!$30:$30,'P &amp; L YTD 8.23'!$33:$33,'P &amp; L YTD 8.23'!$36:$36,'P &amp; L YTD 8.23'!$37:$37,'P &amp; L YTD 8.23'!$40:$40,'P &amp; L YTD 8.23'!$43:$43,'P &amp; L YTD 8.23'!$46:$46,'P &amp; L YTD 8.23'!$47:$47,'P &amp; L YTD 8.23'!$50:$50,'P &amp; L YTD 8.23'!$51:$51,'P &amp; L YTD 8.23'!$52:$52,'P &amp; L YTD 8.23'!$53:$53,'P &amp; L YTD 8.23'!$54:$54,'P &amp; L YTD 8.23'!$55:$55,'P &amp; L YTD 8.23'!$61:$61</definedName>
    <definedName name="QB_FORMULA_0" localSheetId="0" hidden="1">'Accts pay 8.2023'!$M$2,'Accts pay 8.2023'!$M$3,'Accts pay 8.2023'!$C$4,'Accts pay 8.2023'!$E$4,'Accts pay 8.2023'!$G$4,'Accts pay 8.2023'!$I$4,'Accts pay 8.2023'!$K$4,'Accts pay 8.2023'!$M$4</definedName>
    <definedName name="QB_FORMULA_0" localSheetId="1" hidden="1">'Balance sheet 8.11.23'!$F$8,'Balance sheet 8.11.23'!$F$11,'Balance sheet 8.11.23'!$F$12,'Balance sheet 8.11.23'!$F$13,'Balance sheet 8.11.23'!$F$19,'Balance sheet 8.11.23'!$F$22,'Balance sheet 8.11.23'!$F$23,'Balance sheet 8.11.23'!$F$24,'Balance sheet 8.11.23'!$F$30,'Balance sheet 8.11.23'!$F$31</definedName>
    <definedName name="QB_FORMULA_0" localSheetId="2" hidden="1">'P &amp; L YTD 8.23'!$G$12,'P &amp; L YTD 8.23'!$I$12,'P &amp; L YTD 8.23'!$K$12,'P &amp; L YTD 8.23'!$M$12,'P &amp; L YTD 8.23'!$O$12,'P &amp; L YTD 8.23'!$G$13,'P &amp; L YTD 8.23'!$I$13,'P &amp; L YTD 8.23'!$K$13,'P &amp; L YTD 8.23'!$M$13,'P &amp; L YTD 8.23'!$O$13,'P &amp; L YTD 8.23'!$G$24,'P &amp; L YTD 8.23'!$I$24,'P &amp; L YTD 8.23'!$K$24,'P &amp; L YTD 8.23'!$M$24,'P &amp; L YTD 8.23'!$O$24,'P &amp; L YTD 8.23'!$G$25</definedName>
    <definedName name="QB_FORMULA_1" localSheetId="2" hidden="1">'P &amp; L YTD 8.23'!$I$25,'P &amp; L YTD 8.23'!$K$25,'P &amp; L YTD 8.23'!$M$25,'P &amp; L YTD 8.23'!$O$25,'P &amp; L YTD 8.23'!$G$31,'P &amp; L YTD 8.23'!$I$31,'P &amp; L YTD 8.23'!$K$31,'P &amp; L YTD 8.23'!$M$31,'P &amp; L YTD 8.23'!$O$31,'P &amp; L YTD 8.23'!$G$34,'P &amp; L YTD 8.23'!$I$34,'P &amp; L YTD 8.23'!$K$34,'P &amp; L YTD 8.23'!$M$34,'P &amp; L YTD 8.23'!$O$34,'P &amp; L YTD 8.23'!$G$38,'P &amp; L YTD 8.23'!$I$38</definedName>
    <definedName name="QB_FORMULA_2" localSheetId="2" hidden="1">'P &amp; L YTD 8.23'!$K$38,'P &amp; L YTD 8.23'!$M$38,'P &amp; L YTD 8.23'!$O$38,'P &amp; L YTD 8.23'!$G$41,'P &amp; L YTD 8.23'!$I$41,'P &amp; L YTD 8.23'!$K$41,'P &amp; L YTD 8.23'!$M$41,'P &amp; L YTD 8.23'!$O$41,'P &amp; L YTD 8.23'!$G$44,'P &amp; L YTD 8.23'!$I$44,'P &amp; L YTD 8.23'!$K$44,'P &amp; L YTD 8.23'!$M$44,'P &amp; L YTD 8.23'!$O$44,'P &amp; L YTD 8.23'!$G$48,'P &amp; L YTD 8.23'!$I$48,'P &amp; L YTD 8.23'!$K$48</definedName>
    <definedName name="QB_FORMULA_3" localSheetId="2" hidden="1">'P &amp; L YTD 8.23'!$M$48,'P &amp; L YTD 8.23'!$O$48,'P &amp; L YTD 8.23'!$G$56,'P &amp; L YTD 8.23'!$I$56,'P &amp; L YTD 8.23'!$K$56,'P &amp; L YTD 8.23'!$M$56,'P &amp; L YTD 8.23'!$O$56,'P &amp; L YTD 8.23'!$G$57,'P &amp; L YTD 8.23'!$I$57,'P &amp; L YTD 8.23'!$K$57,'P &amp; L YTD 8.23'!$M$57,'P &amp; L YTD 8.23'!$O$57,'P &amp; L YTD 8.23'!$G$58,'P &amp; L YTD 8.23'!$I$58,'P &amp; L YTD 8.23'!$K$58,'P &amp; L YTD 8.23'!$M$58</definedName>
    <definedName name="QB_FORMULA_4" localSheetId="2" hidden="1">'P &amp; L YTD 8.23'!$O$58,'P &amp; L YTD 8.23'!$G$62,'P &amp; L YTD 8.23'!$I$62,'P &amp; L YTD 8.23'!$K$62,'P &amp; L YTD 8.23'!$M$62,'P &amp; L YTD 8.23'!$O$62,'P &amp; L YTD 8.23'!$G$63,'P &amp; L YTD 8.23'!$I$63,'P &amp; L YTD 8.23'!$K$63,'P &amp; L YTD 8.23'!$M$63,'P &amp; L YTD 8.23'!$O$63,'P &amp; L YTD 8.23'!$G$64,'P &amp; L YTD 8.23'!$I$64,'P &amp; L YTD 8.23'!$K$64,'P &amp; L YTD 8.23'!$M$64,'P &amp; L YTD 8.23'!$O$64</definedName>
    <definedName name="QB_ROW_1" localSheetId="1" hidden="1">'Balance sheet 8.11.23'!$A$2</definedName>
    <definedName name="QB_ROW_100240" localSheetId="2" hidden="1">'P &amp; L YTD 8.23'!$E$51</definedName>
    <definedName name="QB_ROW_10031" localSheetId="1" hidden="1">'Balance sheet 8.11.23'!$D$17</definedName>
    <definedName name="QB_ROW_1011" localSheetId="1" hidden="1">'Balance sheet 8.11.23'!$B$3</definedName>
    <definedName name="QB_ROW_101240" localSheetId="2" hidden="1">'P &amp; L YTD 8.23'!$E$30</definedName>
    <definedName name="QB_ROW_102240" localSheetId="1" hidden="1">'Balance sheet 8.11.23'!$E$21</definedName>
    <definedName name="QB_ROW_103240" localSheetId="2" hidden="1">'P &amp; L YTD 8.23'!$E$43</definedName>
    <definedName name="QB_ROW_10331" localSheetId="1" hidden="1">'Balance sheet 8.11.23'!$D$19</definedName>
    <definedName name="QB_ROW_105040" localSheetId="2" hidden="1">'P &amp; L YTD 8.23'!$E$20</definedName>
    <definedName name="QB_ROW_105340" localSheetId="2" hidden="1">'P &amp; L YTD 8.23'!$E$24</definedName>
    <definedName name="QB_ROW_11240" localSheetId="2" hidden="1">'P &amp; L YTD 8.23'!$E$18</definedName>
    <definedName name="QB_ROW_113240" localSheetId="2" hidden="1">'P &amp; L YTD 8.23'!$E$10</definedName>
    <definedName name="QB_ROW_114240" localSheetId="2" hidden="1">'P &amp; L YTD 8.23'!$E$28</definedName>
    <definedName name="QB_ROW_116230" localSheetId="1" hidden="1">'Balance sheet 8.11.23'!$D$7</definedName>
    <definedName name="QB_ROW_117220" localSheetId="1" hidden="1">'Balance sheet 8.11.23'!$C$27</definedName>
    <definedName name="QB_ROW_118240" localSheetId="2" hidden="1">'P &amp; L YTD 8.23'!$E$29</definedName>
    <definedName name="QB_ROW_12030" localSheetId="2" hidden="1">'P &amp; L YTD 8.23'!$D$35</definedName>
    <definedName name="QB_ROW_12031" localSheetId="1" hidden="1">'Balance sheet 8.11.23'!$D$20</definedName>
    <definedName name="QB_ROW_12330" localSheetId="2" hidden="1">'P &amp; L YTD 8.23'!$D$38</definedName>
    <definedName name="QB_ROW_12331" localSheetId="1" hidden="1">'Balance sheet 8.11.23'!$D$22</definedName>
    <definedName name="QB_ROW_1311" localSheetId="1" hidden="1">'Balance sheet 8.11.23'!$B$12</definedName>
    <definedName name="QB_ROW_13240" localSheetId="2" hidden="1">'P &amp; L YTD 8.23'!$E$37</definedName>
    <definedName name="QB_ROW_14011" localSheetId="1" hidden="1">'Balance sheet 8.11.23'!$B$25</definedName>
    <definedName name="QB_ROW_14240" localSheetId="2" hidden="1">'P &amp; L YTD 8.23'!$E$36</definedName>
    <definedName name="QB_ROW_14311" localSheetId="1" hidden="1">'Balance sheet 8.11.23'!$B$30</definedName>
    <definedName name="QB_ROW_16210" localSheetId="0" hidden="1">'Accts pay 8.2023'!$B$2</definedName>
    <definedName name="QB_ROW_16250" localSheetId="2" hidden="1">'P &amp; L YTD 8.23'!$F$21</definedName>
    <definedName name="QB_ROW_17221" localSheetId="1" hidden="1">'Balance sheet 8.11.23'!$C$29</definedName>
    <definedName name="QB_ROW_18240" localSheetId="2" hidden="1">'P &amp; L YTD 8.23'!$E$16</definedName>
    <definedName name="QB_ROW_18301" localSheetId="2" hidden="1">'P &amp; L YTD 8.23'!$A$64</definedName>
    <definedName name="QB_ROW_19011" localSheetId="2" hidden="1">'P &amp; L YTD 8.23'!$B$3</definedName>
    <definedName name="QB_ROW_19311" localSheetId="2" hidden="1">'P &amp; L YTD 8.23'!$B$58</definedName>
    <definedName name="QB_ROW_20021" localSheetId="2" hidden="1">'P &amp; L YTD 8.23'!$C$4</definedName>
    <definedName name="QB_ROW_2021" localSheetId="1" hidden="1">'Balance sheet 8.11.23'!$C$4</definedName>
    <definedName name="QB_ROW_20321" localSheetId="2" hidden="1">'P &amp; L YTD 8.23'!$C$13</definedName>
    <definedName name="QB_ROW_21021" localSheetId="2" hidden="1">'P &amp; L YTD 8.23'!$C$14</definedName>
    <definedName name="QB_ROW_21321" localSheetId="2" hidden="1">'P &amp; L YTD 8.23'!$C$57</definedName>
    <definedName name="QB_ROW_22011" localSheetId="2" hidden="1">'P &amp; L YTD 8.23'!$B$59</definedName>
    <definedName name="QB_ROW_22311" localSheetId="2" hidden="1">'P &amp; L YTD 8.23'!$B$63</definedName>
    <definedName name="QB_ROW_23021" localSheetId="2" hidden="1">'P &amp; L YTD 8.23'!$C$60</definedName>
    <definedName name="QB_ROW_23030" localSheetId="2" hidden="1">'P &amp; L YTD 8.23'!$D$42</definedName>
    <definedName name="QB_ROW_2321" localSheetId="1" hidden="1">'Balance sheet 8.11.23'!$C$8</definedName>
    <definedName name="QB_ROW_23321" localSheetId="2" hidden="1">'P &amp; L YTD 8.23'!$C$62</definedName>
    <definedName name="QB_ROW_23330" localSheetId="2" hidden="1">'P &amp; L YTD 8.23'!$D$44</definedName>
    <definedName name="QB_ROW_29220" localSheetId="1" hidden="1">'Balance sheet 8.11.23'!$C$28</definedName>
    <definedName name="QB_ROW_301" localSheetId="1" hidden="1">'Balance sheet 8.11.23'!$A$13</definedName>
    <definedName name="QB_ROW_3021" localSheetId="1" hidden="1">'Balance sheet 8.11.23'!$C$9</definedName>
    <definedName name="QB_ROW_31230" localSheetId="2" hidden="1">'P &amp; L YTD 8.23'!$D$61</definedName>
    <definedName name="QB_ROW_32301" localSheetId="0" hidden="1">'Accts pay 8.2023'!$A$4</definedName>
    <definedName name="QB_ROW_33030" localSheetId="2" hidden="1">'P &amp; L YTD 8.23'!$D$15</definedName>
    <definedName name="QB_ROW_3321" localSheetId="1" hidden="1">'Balance sheet 8.11.23'!$C$11</definedName>
    <definedName name="QB_ROW_33330" localSheetId="2" hidden="1">'P &amp; L YTD 8.23'!$D$25</definedName>
    <definedName name="QB_ROW_34240" localSheetId="2" hidden="1">'P &amp; L YTD 8.23'!$E$17</definedName>
    <definedName name="QB_ROW_35240" localSheetId="2" hidden="1">'P &amp; L YTD 8.23'!$E$52</definedName>
    <definedName name="QB_ROW_36240" localSheetId="2" hidden="1">'P &amp; L YTD 8.23'!$E$47</definedName>
    <definedName name="QB_ROW_4220" localSheetId="1" hidden="1">'Balance sheet 8.11.23'!$C$26</definedName>
    <definedName name="QB_ROW_45240" localSheetId="2" hidden="1">'P &amp; L YTD 8.23'!$E$50</definedName>
    <definedName name="QB_ROW_46250" localSheetId="2" hidden="1">'P &amp; L YTD 8.23'!$F$22</definedName>
    <definedName name="QB_ROW_47250" localSheetId="2" hidden="1">'P &amp; L YTD 8.23'!$F$23</definedName>
    <definedName name="QB_ROW_49340" localSheetId="2" hidden="1">'P &amp; L YTD 8.23'!$E$19</definedName>
    <definedName name="QB_ROW_50240" localSheetId="2" hidden="1">'P &amp; L YTD 8.23'!$E$55</definedName>
    <definedName name="QB_ROW_57210" localSheetId="0" hidden="1">'Accts pay 8.2023'!$B$3</definedName>
    <definedName name="QB_ROW_60030" localSheetId="2" hidden="1">'P &amp; L YTD 8.23'!$D$45</definedName>
    <definedName name="QB_ROW_60330" localSheetId="2" hidden="1">'P &amp; L YTD 8.23'!$D$48</definedName>
    <definedName name="QB_ROW_61240" localSheetId="2" hidden="1">'P &amp; L YTD 8.23'!$E$46</definedName>
    <definedName name="QB_ROW_62240" localSheetId="2" hidden="1">'P &amp; L YTD 8.23'!$E$54</definedName>
    <definedName name="QB_ROW_63240" localSheetId="2" hidden="1">'P &amp; L YTD 8.23'!$E$6</definedName>
    <definedName name="QB_ROW_64230" localSheetId="1" hidden="1">'Balance sheet 8.11.23'!$D$10</definedName>
    <definedName name="QB_ROW_66240" localSheetId="1" hidden="1">'Balance sheet 8.11.23'!$E$18</definedName>
    <definedName name="QB_ROW_68230" localSheetId="1" hidden="1">'Balance sheet 8.11.23'!$D$5</definedName>
    <definedName name="QB_ROW_7001" localSheetId="1" hidden="1">'Balance sheet 8.11.23'!$A$14</definedName>
    <definedName name="QB_ROW_70030" localSheetId="2" hidden="1">'P &amp; L YTD 8.23'!$D$39</definedName>
    <definedName name="QB_ROW_70330" localSheetId="2" hidden="1">'P &amp; L YTD 8.23'!$D$41</definedName>
    <definedName name="QB_ROW_7301" localSheetId="1" hidden="1">'Balance sheet 8.11.23'!$A$31</definedName>
    <definedName name="QB_ROW_73240" localSheetId="2" hidden="1">'P &amp; L YTD 8.23'!$E$40</definedName>
    <definedName name="QB_ROW_78240" localSheetId="2" hidden="1">'P &amp; L YTD 8.23'!$E$53</definedName>
    <definedName name="QB_ROW_79030" localSheetId="2" hidden="1">'P &amp; L YTD 8.23'!$D$26</definedName>
    <definedName name="QB_ROW_79330" localSheetId="2" hidden="1">'P &amp; L YTD 8.23'!$D$31</definedName>
    <definedName name="QB_ROW_8011" localSheetId="1" hidden="1">'Balance sheet 8.11.23'!$B$15</definedName>
    <definedName name="QB_ROW_82240" localSheetId="2" hidden="1">'P &amp; L YTD 8.23'!$E$27</definedName>
    <definedName name="QB_ROW_8311" localSheetId="1" hidden="1">'Balance sheet 8.11.23'!$B$24</definedName>
    <definedName name="QB_ROW_88230" localSheetId="1" hidden="1">'Balance sheet 8.11.23'!$D$6</definedName>
    <definedName name="QB_ROW_89240" localSheetId="2" hidden="1">'P &amp; L YTD 8.23'!$E$9</definedName>
    <definedName name="QB_ROW_9021" localSheetId="1" hidden="1">'Balance sheet 8.11.23'!$C$16</definedName>
    <definedName name="QB_ROW_90240" localSheetId="2" hidden="1">'P &amp; L YTD 8.23'!$E$7</definedName>
    <definedName name="QB_ROW_91240" localSheetId="2" hidden="1">'P &amp; L YTD 8.23'!$E$8</definedName>
    <definedName name="QB_ROW_93030" localSheetId="2" hidden="1">'P &amp; L YTD 8.23'!$D$49</definedName>
    <definedName name="QB_ROW_9321" localSheetId="1" hidden="1">'Balance sheet 8.11.23'!$C$23</definedName>
    <definedName name="QB_ROW_93330" localSheetId="2" hidden="1">'P &amp; L YTD 8.23'!$D$56</definedName>
    <definedName name="QB_ROW_94030" localSheetId="2" hidden="1">'P &amp; L YTD 8.23'!$D$32</definedName>
    <definedName name="QB_ROW_94330" localSheetId="2" hidden="1">'P &amp; L YTD 8.23'!$D$34</definedName>
    <definedName name="QB_ROW_95240" localSheetId="2" hidden="1">'P &amp; L YTD 8.23'!$E$33</definedName>
    <definedName name="QB_ROW_96030" localSheetId="2" hidden="1">'P &amp; L YTD 8.23'!$D$5</definedName>
    <definedName name="QB_ROW_96330" localSheetId="2" hidden="1">'P &amp; L YTD 8.23'!$D$12</definedName>
    <definedName name="QB_ROW_97240" localSheetId="2" hidden="1">'P &amp; L YTD 8.23'!$E$11</definedName>
    <definedName name="QBCANSUPPORTUPDATE" localSheetId="0">TRUE</definedName>
    <definedName name="QBCANSUPPORTUPDATE" localSheetId="1">TRUE</definedName>
    <definedName name="QBCANSUPPORTUPDATE" localSheetId="2">TRUE</definedName>
    <definedName name="QBCOMPANYFILENAME" localSheetId="0">"S:\ServerShare\QBFiles\Fall Creek Village Homeowners' Association.QBW"</definedName>
    <definedName name="QBCOMPANYFILENAME" localSheetId="1">"S:\ServerShare\QBFiles\Fall Creek Village Homeowners' Association.QBW"</definedName>
    <definedName name="QBCOMPANYFILENAME" localSheetId="2">"S:\ServerShare\QBFiles\Fall Creek Village Homeowners' Association.QBW"</definedName>
    <definedName name="QBENDDATE" localSheetId="0">20230811</definedName>
    <definedName name="QBENDDATE" localSheetId="1">20230811</definedName>
    <definedName name="QBENDDATE" localSheetId="2">20230831</definedName>
    <definedName name="QBHEADERSONSCREEN" localSheetId="0">FALSE</definedName>
    <definedName name="QBHEADERSONSCREEN" localSheetId="1">FALSE</definedName>
    <definedName name="QBHEADERSONSCREEN" localSheetId="2">FALSE</definedName>
    <definedName name="QBMETADATASIZE" localSheetId="0">5934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1">TRUE</definedName>
    <definedName name="QBPRESERVESPACE" localSheetId="2">TRUE</definedName>
    <definedName name="QBREPORTCOLAXIS" localSheetId="0">37</definedName>
    <definedName name="QBREPORTCOLAXIS" localSheetId="1">0</definedName>
    <definedName name="QBREPORTCOLAXIS" localSheetId="2">8</definedName>
    <definedName name="QBREPORTCOMPANYID" localSheetId="0">"edbf97172fa1441fa04f3c5231da3b7e"</definedName>
    <definedName name="QBREPORTCOMPANYID" localSheetId="1">"edbf97172fa1441fa04f3c5231da3b7e"</definedName>
    <definedName name="QBREPORTCOMPANYID" localSheetId="2">"edbf97172fa1441fa04f3c5231da3b7e"</definedName>
    <definedName name="QBREPORTCOMPARECOL_ANNUALBUDGET" localSheetId="0">FALSE</definedName>
    <definedName name="QBREPORTCOMPARECOL_ANNUALBUDGET" localSheetId="1">FALSE</definedName>
    <definedName name="QBREPORTCOMPARECOL_ANNUALBUDGET" localSheetId="2">TRUE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1">FALSE</definedName>
    <definedName name="QBREPORTCOMPARECOL_BUDGET" localSheetId="2">TRUE</definedName>
    <definedName name="QBREPORTCOMPARECOL_BUDPCT" localSheetId="0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1">FALSE</definedName>
    <definedName name="QBREPORTCOMPARECOL_YTD" localSheetId="2">TRUE</definedName>
    <definedName name="QBREPORTCOMPARECOL_YTDBUDGET" localSheetId="0">FALSE</definedName>
    <definedName name="QBREPORTCOMPARECOL_YTDBUDGET" localSheetId="1">FALSE</definedName>
    <definedName name="QBREPORTCOMPARECOL_YTDBUDGET" localSheetId="2">TRUE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ROWAXIS" localSheetId="0">15</definedName>
    <definedName name="QBREPORTROWAXIS" localSheetId="1">9</definedName>
    <definedName name="QBREPORTROWAXIS" localSheetId="2">11</definedName>
    <definedName name="QBREPORTSUBCOLAXIS" localSheetId="0">0</definedName>
    <definedName name="QBREPORTSUBCOLAXIS" localSheetId="1">0</definedName>
    <definedName name="QBREPORTSUBCOLAXIS" localSheetId="2">24</definedName>
    <definedName name="QBREPORTTYPE" localSheetId="0">15</definedName>
    <definedName name="QBREPORTTYPE" localSheetId="1">5</definedName>
    <definedName name="QBREPORTTYPE" localSheetId="2">273</definedName>
    <definedName name="QBROWHEADERS" localSheetId="0">2</definedName>
    <definedName name="QBROWHEADERS" localSheetId="1">5</definedName>
    <definedName name="QBROWHEADERS" localSheetId="2">6</definedName>
    <definedName name="QBSTARTDATE" localSheetId="0">20230811</definedName>
    <definedName name="QBSTARTDATE" localSheetId="1">20230101</definedName>
    <definedName name="QBSTARTDATE" localSheetId="2">20230801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3" l="1"/>
  <c r="K4" i="3"/>
  <c r="I4" i="3"/>
  <c r="G4" i="3"/>
  <c r="E4" i="3"/>
  <c r="C4" i="3"/>
  <c r="M3" i="3"/>
  <c r="M2" i="3"/>
  <c r="F31" i="2"/>
  <c r="F30" i="2"/>
  <c r="F24" i="2"/>
  <c r="F23" i="2"/>
  <c r="F22" i="2"/>
  <c r="F19" i="2"/>
  <c r="F13" i="2"/>
  <c r="F12" i="2"/>
  <c r="F11" i="2"/>
  <c r="F8" i="2"/>
  <c r="O64" i="1"/>
  <c r="M64" i="1"/>
  <c r="K64" i="1"/>
  <c r="I64" i="1"/>
  <c r="G64" i="1"/>
  <c r="O63" i="1"/>
  <c r="M63" i="1"/>
  <c r="K63" i="1"/>
  <c r="I63" i="1"/>
  <c r="G63" i="1"/>
  <c r="O62" i="1"/>
  <c r="M62" i="1"/>
  <c r="K62" i="1"/>
  <c r="I62" i="1"/>
  <c r="G62" i="1"/>
  <c r="O58" i="1"/>
  <c r="M58" i="1"/>
  <c r="K58" i="1"/>
  <c r="I58" i="1"/>
  <c r="G58" i="1"/>
  <c r="O57" i="1"/>
  <c r="M57" i="1"/>
  <c r="K57" i="1"/>
  <c r="I57" i="1"/>
  <c r="G57" i="1"/>
  <c r="O56" i="1"/>
  <c r="M56" i="1"/>
  <c r="K56" i="1"/>
  <c r="I56" i="1"/>
  <c r="G56" i="1"/>
  <c r="O48" i="1"/>
  <c r="M48" i="1"/>
  <c r="K48" i="1"/>
  <c r="I48" i="1"/>
  <c r="G48" i="1"/>
  <c r="O44" i="1"/>
  <c r="M44" i="1"/>
  <c r="K44" i="1"/>
  <c r="I44" i="1"/>
  <c r="G44" i="1"/>
  <c r="O41" i="1"/>
  <c r="M41" i="1"/>
  <c r="K41" i="1"/>
  <c r="I41" i="1"/>
  <c r="G41" i="1"/>
  <c r="O38" i="1"/>
  <c r="M38" i="1"/>
  <c r="K38" i="1"/>
  <c r="I38" i="1"/>
  <c r="G38" i="1"/>
  <c r="O34" i="1"/>
  <c r="M34" i="1"/>
  <c r="K34" i="1"/>
  <c r="I34" i="1"/>
  <c r="G34" i="1"/>
  <c r="O31" i="1"/>
  <c r="M31" i="1"/>
  <c r="K31" i="1"/>
  <c r="I31" i="1"/>
  <c r="G31" i="1"/>
  <c r="O25" i="1"/>
  <c r="M25" i="1"/>
  <c r="K25" i="1"/>
  <c r="I25" i="1"/>
  <c r="G25" i="1"/>
  <c r="O24" i="1"/>
  <c r="M24" i="1"/>
  <c r="K24" i="1"/>
  <c r="I24" i="1"/>
  <c r="G24" i="1"/>
  <c r="O13" i="1"/>
  <c r="M13" i="1"/>
  <c r="K13" i="1"/>
  <c r="I13" i="1"/>
  <c r="G13" i="1"/>
  <c r="O12" i="1"/>
  <c r="M12" i="1"/>
  <c r="K12" i="1"/>
  <c r="I12" i="1"/>
  <c r="G12" i="1"/>
</calcChain>
</file>

<file path=xl/sharedStrings.xml><?xml version="1.0" encoding="utf-8"?>
<sst xmlns="http://schemas.openxmlformats.org/spreadsheetml/2006/main" count="107" uniqueCount="103">
  <si>
    <t>Aug 23</t>
  </si>
  <si>
    <t>Budget</t>
  </si>
  <si>
    <t>Jan - Aug 23</t>
  </si>
  <si>
    <t>YTD Budget</t>
  </si>
  <si>
    <t>Annual Budget</t>
  </si>
  <si>
    <t>Ordinary Income/Expense</t>
  </si>
  <si>
    <t>Income</t>
  </si>
  <si>
    <t>Operating Income</t>
  </si>
  <si>
    <t>Assessment-Operating-GCE</t>
  </si>
  <si>
    <t>Assessment-Reserve-GCE</t>
  </si>
  <si>
    <t>Assessment-Reserve-W&amp;S</t>
  </si>
  <si>
    <t>Assessment-Residentail W&amp;S</t>
  </si>
  <si>
    <t>HOA-Reserve Septic System</t>
  </si>
  <si>
    <t>Intrest Income- Operating</t>
  </si>
  <si>
    <t>Total Operating Income</t>
  </si>
  <si>
    <t>Total Income</t>
  </si>
  <si>
    <t>Expense</t>
  </si>
  <si>
    <t>Admin Expenses</t>
  </si>
  <si>
    <t>Accounting/Tax Returns</t>
  </si>
  <si>
    <t>Bank Service Charges</t>
  </si>
  <si>
    <t>Filing Fees</t>
  </si>
  <si>
    <t>Legal Fees</t>
  </si>
  <si>
    <t>MANAGEMENT FEE</t>
  </si>
  <si>
    <t>Management Fees</t>
  </si>
  <si>
    <t>Misc - Website</t>
  </si>
  <si>
    <t>Postage,Copies, Delivery,etc</t>
  </si>
  <si>
    <t>Total MANAGEMENT FEE</t>
  </si>
  <si>
    <t>Total Admin Expenses</t>
  </si>
  <si>
    <t>Capital Reserve Expenses</t>
  </si>
  <si>
    <t>General Common Elements-Reserve</t>
  </si>
  <si>
    <t>New Septic system</t>
  </si>
  <si>
    <t>Reserve Int Exp</t>
  </si>
  <si>
    <t>Water &amp; Sewage System-Reserve</t>
  </si>
  <si>
    <t>Total Capital Reserve Expenses</t>
  </si>
  <si>
    <t>Easements &amp;Power Line Easements</t>
  </si>
  <si>
    <t>Miscellaneous/speed bumps/signs</t>
  </si>
  <si>
    <t>Total Easements &amp;Power Line Easements</t>
  </si>
  <si>
    <t>Insurance Expense</t>
  </si>
  <si>
    <t>D &amp; O Insurance</t>
  </si>
  <si>
    <t>General Liability</t>
  </si>
  <si>
    <t>Total Insurance Expense</t>
  </si>
  <si>
    <t>Septic System Expenses</t>
  </si>
  <si>
    <t>Landscaping</t>
  </si>
  <si>
    <t>Total Septic System Expenses</t>
  </si>
  <si>
    <t>Taxes</t>
  </si>
  <si>
    <t>County - Property Tax</t>
  </si>
  <si>
    <t>Total Taxes</t>
  </si>
  <si>
    <t>Utilities</t>
  </si>
  <si>
    <t>Electricity for pump</t>
  </si>
  <si>
    <t>Telephone</t>
  </si>
  <si>
    <t>Total Utilities</t>
  </si>
  <si>
    <t>Water/Sewage System Expenses</t>
  </si>
  <si>
    <t>Licenses and Permits</t>
  </si>
  <si>
    <t>Miscellaneous/UV lights</t>
  </si>
  <si>
    <t>Monthly samples/services render</t>
  </si>
  <si>
    <t>Pumping of septic system</t>
  </si>
  <si>
    <t>Water</t>
  </si>
  <si>
    <t>Water Attorney Fees</t>
  </si>
  <si>
    <t>Total Water/Sewage System Expenses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</si>
  <si>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</si>
  <si>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</si>
  <si>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</si>
  <si>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</si>
  <si>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</si>
  <si>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</si>
  <si>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</si>
  <si>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</si>
  <si>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Aug 11, 23</t>
  </si>
  <si>
    <t>ASSETS</t>
  </si>
  <si>
    <t>Current Assets</t>
  </si>
  <si>
    <t>Checking/Savings</t>
  </si>
  <si>
    <t>American National Bank #7902635</t>
  </si>
  <si>
    <t>ANB - Reserve W &amp; S #2403</t>
  </si>
  <si>
    <t>Reserve- New Septic System #405</t>
  </si>
  <si>
    <t>Total Checking/Savings</t>
  </si>
  <si>
    <t>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</si>
  <si>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</si>
  <si>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</si>
  <si>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</si>
  <si>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</si>
  <si>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</si>
  <si>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</si>
  <si>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</si>
  <si>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</si>
  <si>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</si>
  <si>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Credit-L. Black - Landscaping</t>
  </si>
  <si>
    <t>Total Other Current Liabilities</t>
  </si>
  <si>
    <t>Total Current Liabilities</t>
  </si>
  <si>
    <t>Total Liabilities</t>
  </si>
  <si>
    <t>Equity</t>
  </si>
  <si>
    <t>Capital Reserve Equity</t>
  </si>
  <si>
    <t>Reserve Equity for Septic Syste</t>
  </si>
  <si>
    <t>Retained Earnings</t>
  </si>
  <si>
    <t>Total Equity</t>
  </si>
  <si>
    <t>TOTAL LIABILITIES &amp; EQUITY</t>
  </si>
  <si>
    <t>Current</t>
  </si>
  <si>
    <t>1 - 30</t>
  </si>
  <si>
    <t>31 - 60</t>
  </si>
  <si>
    <t>61 - 90</t>
  </si>
  <si>
    <t>&gt; 90</t>
  </si>
  <si>
    <t>TOTAL</t>
  </si>
  <si>
    <t>Colorado Depart of Public Health &amp; Enviro</t>
  </si>
  <si>
    <t>Town of Telluride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</si>
</sst>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708660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253BA84-35B8-14E5-EB05-20E12D677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708660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B8A5FEA0-27AC-2CC7-95AA-3E2690865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A8B6-9C4B-43F5-ABE1-770D566863EF}">
  <sheetPr codeName="Sheet3"/>
  <dimension ref="A1:M5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3" style="17" customWidth="1"/>
    <col min="2" max="2" width="30.88671875" style="17" customWidth="1"/>
    <col min="3" max="3" width="6" style="18" bestFit="1" customWidth="1"/>
    <col min="4" max="4" width="2.33203125" style="18" customWidth="1"/>
    <col min="5" max="5" width="4.44140625" style="18" bestFit="1" customWidth="1"/>
    <col min="6" max="6" width="2.33203125" style="18" customWidth="1"/>
    <col min="7" max="7" width="5.21875" style="18" bestFit="1" customWidth="1"/>
    <col min="8" max="8" width="2.33203125" style="18" customWidth="1"/>
    <col min="9" max="9" width="5.21875" style="18" bestFit="1" customWidth="1"/>
    <col min="10" max="10" width="2.33203125" style="18" customWidth="1"/>
    <col min="11" max="11" width="3.6640625" style="18" bestFit="1" customWidth="1"/>
    <col min="12" max="12" width="2.33203125" style="18" customWidth="1"/>
    <col min="13" max="13" width="5.5546875" style="18" bestFit="1" customWidth="1"/>
  </cols>
  <sheetData>
    <row r="1" spans="1:13" s="14" customFormat="1" ht="15" thickBot="1" x14ac:dyDescent="0.35">
      <c r="A1" s="11"/>
      <c r="B1" s="11"/>
      <c r="C1" s="15" t="s">
        <v>95</v>
      </c>
      <c r="D1" s="13"/>
      <c r="E1" s="15" t="s">
        <v>96</v>
      </c>
      <c r="F1" s="13"/>
      <c r="G1" s="15" t="s">
        <v>97</v>
      </c>
      <c r="H1" s="13"/>
      <c r="I1" s="15" t="s">
        <v>98</v>
      </c>
      <c r="J1" s="13"/>
      <c r="K1" s="15" t="s">
        <v>99</v>
      </c>
      <c r="L1" s="13"/>
      <c r="M1" s="15" t="s">
        <v>100</v>
      </c>
    </row>
    <row r="2" spans="1:13" ht="15" thickTop="1" x14ac:dyDescent="0.3">
      <c r="A2" s="1"/>
      <c r="B2" s="1" t="s">
        <v>101</v>
      </c>
      <c r="C2" s="4">
        <v>555</v>
      </c>
      <c r="D2" s="5"/>
      <c r="E2" s="4">
        <v>0</v>
      </c>
      <c r="F2" s="5"/>
      <c r="G2" s="4">
        <v>0</v>
      </c>
      <c r="H2" s="5"/>
      <c r="I2" s="4">
        <v>0</v>
      </c>
      <c r="J2" s="5"/>
      <c r="K2" s="4">
        <v>0</v>
      </c>
      <c r="L2" s="5"/>
      <c r="M2" s="4">
        <f>ROUND(SUM(C2:K2),5)</f>
        <v>555</v>
      </c>
    </row>
    <row r="3" spans="1:13" ht="15" thickBot="1" x14ac:dyDescent="0.35">
      <c r="A3" s="1"/>
      <c r="B3" s="1" t="s">
        <v>102</v>
      </c>
      <c r="C3" s="16">
        <v>354</v>
      </c>
      <c r="D3" s="5"/>
      <c r="E3" s="16">
        <v>0</v>
      </c>
      <c r="F3" s="5"/>
      <c r="G3" s="16">
        <v>0</v>
      </c>
      <c r="H3" s="5"/>
      <c r="I3" s="16">
        <v>0</v>
      </c>
      <c r="J3" s="5"/>
      <c r="K3" s="16">
        <v>0</v>
      </c>
      <c r="L3" s="5"/>
      <c r="M3" s="16">
        <f>ROUND(SUM(C3:K3),5)</f>
        <v>354</v>
      </c>
    </row>
    <row r="4" spans="1:13" s="10" customFormat="1" ht="10.8" thickBot="1" x14ac:dyDescent="0.25">
      <c r="A4" s="1" t="s">
        <v>100</v>
      </c>
      <c r="B4" s="1"/>
      <c r="C4" s="9">
        <f>ROUND(SUM(C2:C3),5)</f>
        <v>909</v>
      </c>
      <c r="D4" s="1"/>
      <c r="E4" s="9">
        <f>ROUND(SUM(E2:E3),5)</f>
        <v>0</v>
      </c>
      <c r="F4" s="1"/>
      <c r="G4" s="9">
        <f>ROUND(SUM(G2:G3),5)</f>
        <v>0</v>
      </c>
      <c r="H4" s="1"/>
      <c r="I4" s="9">
        <f>ROUND(SUM(I2:I3),5)</f>
        <v>0</v>
      </c>
      <c r="J4" s="1"/>
      <c r="K4" s="9">
        <f>ROUND(SUM(K2:K3),5)</f>
        <v>0</v>
      </c>
      <c r="L4" s="1"/>
      <c r="M4" s="9">
        <f>ROUND(SUM(C4:K4),5)</f>
        <v>909</v>
      </c>
    </row>
    <row r="5" spans="1:13" ht="15" thickTop="1" x14ac:dyDescent="0.3"/>
  </sheetData>
  <pageMargins left="0.7" right="0.7" top="0.75" bottom="0.75" header="0.1" footer="0.3"/>
  <pageSetup orientation="portrait" r:id="rId1"/>
  <headerFooter>
    <oddHeader>&amp;L&amp;"Arial,Bold"&amp;8 12:03 PM
&amp;"Arial,Bold"&amp;8 08/11/23
&amp;"Arial,Bold"&amp;8 &amp;C&amp;"Arial,Bold"&amp;12 Fall Creek Village Homeowners' Association
&amp;"Arial,Bold"&amp;14 A/P Aging Summary
&amp;"Arial,Bold"&amp;10 As of August 11,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708660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708660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A4E3-C80F-4651-BBE1-890BF3B89BBF}">
  <sheetPr codeName="Sheet2"/>
  <dimension ref="A1:F3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0" customWidth="1"/>
    <col min="5" max="5" width="22.6640625" style="10" customWidth="1"/>
    <col min="6" max="6" width="8" bestFit="1" customWidth="1"/>
  </cols>
  <sheetData>
    <row r="1" spans="1:6" s="14" customFormat="1" ht="15" thickBot="1" x14ac:dyDescent="0.35">
      <c r="A1" s="11"/>
      <c r="B1" s="11"/>
      <c r="C1" s="11"/>
      <c r="D1" s="11"/>
      <c r="E1" s="11"/>
      <c r="F1" s="15" t="s">
        <v>67</v>
      </c>
    </row>
    <row r="2" spans="1:6" ht="15" thickTop="1" x14ac:dyDescent="0.3">
      <c r="A2" s="1" t="s">
        <v>68</v>
      </c>
      <c r="B2" s="1"/>
      <c r="C2" s="1"/>
      <c r="D2" s="1"/>
      <c r="E2" s="1"/>
      <c r="F2" s="4"/>
    </row>
    <row r="3" spans="1:6" x14ac:dyDescent="0.3">
      <c r="A3" s="1"/>
      <c r="B3" s="1" t="s">
        <v>69</v>
      </c>
      <c r="C3" s="1"/>
      <c r="D3" s="1"/>
      <c r="E3" s="1"/>
      <c r="F3" s="4"/>
    </row>
    <row r="4" spans="1:6" x14ac:dyDescent="0.3">
      <c r="A4" s="1"/>
      <c r="B4" s="1"/>
      <c r="C4" s="1" t="s">
        <v>70</v>
      </c>
      <c r="D4" s="1"/>
      <c r="E4" s="1"/>
      <c r="F4" s="4"/>
    </row>
    <row r="5" spans="1:6" x14ac:dyDescent="0.3">
      <c r="A5" s="1"/>
      <c r="B5" s="1"/>
      <c r="C5" s="1"/>
      <c r="D5" s="1" t="s">
        <v>71</v>
      </c>
      <c r="E5" s="1"/>
      <c r="F5" s="4">
        <v>8952.42</v>
      </c>
    </row>
    <row r="6" spans="1:6" x14ac:dyDescent="0.3">
      <c r="A6" s="1"/>
      <c r="B6" s="1"/>
      <c r="C6" s="1"/>
      <c r="D6" s="1" t="s">
        <v>72</v>
      </c>
      <c r="E6" s="1"/>
      <c r="F6" s="4">
        <v>12712.34</v>
      </c>
    </row>
    <row r="7" spans="1:6" ht="15" thickBot="1" x14ac:dyDescent="0.35">
      <c r="A7" s="1"/>
      <c r="B7" s="1"/>
      <c r="C7" s="1"/>
      <c r="D7" s="1" t="s">
        <v>73</v>
      </c>
      <c r="E7" s="1"/>
      <c r="F7" s="7">
        <v>8171.92</v>
      </c>
    </row>
    <row r="8" spans="1:6" x14ac:dyDescent="0.3">
      <c r="A8" s="1"/>
      <c r="B8" s="1"/>
      <c r="C8" s="1" t="s">
        <v>74</v>
      </c>
      <c r="D8" s="1"/>
      <c r="E8" s="1"/>
      <c r="F8" s="4">
        <f>ROUND(SUM(F4:F7),5)</f>
        <v>29836.68</v>
      </c>
    </row>
    <row r="9" spans="1:6" x14ac:dyDescent="0.3">
      <c r="A9" s="1"/>
      <c r="B9" s="1"/>
      <c r="C9" s="1" t="s">
        <v>75</v>
      </c>
      <c r="D9" s="1"/>
      <c r="E9" s="1"/>
      <c r="F9" s="4"/>
    </row>
    <row r="10" spans="1:6" ht="15" thickBot="1" x14ac:dyDescent="0.35">
      <c r="A10" s="1"/>
      <c r="B10" s="1"/>
      <c r="C10" s="1"/>
      <c r="D10" s="1" t="s">
        <v>75</v>
      </c>
      <c r="E10" s="1"/>
      <c r="F10" s="4">
        <v>398.83</v>
      </c>
    </row>
    <row r="11" spans="1:6" ht="15" thickBot="1" x14ac:dyDescent="0.35">
      <c r="A11" s="1"/>
      <c r="B11" s="1"/>
      <c r="C11" s="1" t="s">
        <v>76</v>
      </c>
      <c r="D11" s="1"/>
      <c r="E11" s="1"/>
      <c r="F11" s="8">
        <f>ROUND(SUM(F9:F10),5)</f>
        <v>398.83</v>
      </c>
    </row>
    <row r="12" spans="1:6" ht="15" thickBot="1" x14ac:dyDescent="0.35">
      <c r="A12" s="1"/>
      <c r="B12" s="1" t="s">
        <v>77</v>
      </c>
      <c r="C12" s="1"/>
      <c r="D12" s="1"/>
      <c r="E12" s="1"/>
      <c r="F12" s="8">
        <f>ROUND(F3+F8+F11,5)</f>
        <v>30235.51</v>
      </c>
    </row>
    <row r="13" spans="1:6" s="10" customFormat="1" ht="10.8" thickBot="1" x14ac:dyDescent="0.25">
      <c r="A13" s="1" t="s">
        <v>78</v>
      </c>
      <c r="B13" s="1"/>
      <c r="C13" s="1"/>
      <c r="D13" s="1"/>
      <c r="E13" s="1"/>
      <c r="F13" s="9">
        <f>ROUND(F2+F12,5)</f>
        <v>30235.51</v>
      </c>
    </row>
    <row r="14" spans="1:6" ht="15" thickTop="1" x14ac:dyDescent="0.3">
      <c r="A14" s="1" t="s">
        <v>79</v>
      </c>
      <c r="B14" s="1"/>
      <c r="C14" s="1"/>
      <c r="D14" s="1"/>
      <c r="E14" s="1"/>
      <c r="F14" s="4"/>
    </row>
    <row r="15" spans="1:6" x14ac:dyDescent="0.3">
      <c r="A15" s="1"/>
      <c r="B15" s="1" t="s">
        <v>80</v>
      </c>
      <c r="C15" s="1"/>
      <c r="D15" s="1"/>
      <c r="E15" s="1"/>
      <c r="F15" s="4"/>
    </row>
    <row r="16" spans="1:6" x14ac:dyDescent="0.3">
      <c r="A16" s="1"/>
      <c r="B16" s="1"/>
      <c r="C16" s="1" t="s">
        <v>81</v>
      </c>
      <c r="D16" s="1"/>
      <c r="E16" s="1"/>
      <c r="F16" s="4"/>
    </row>
    <row r="17" spans="1:6" x14ac:dyDescent="0.3">
      <c r="A17" s="1"/>
      <c r="B17" s="1"/>
      <c r="C17" s="1"/>
      <c r="D17" s="1" t="s">
        <v>82</v>
      </c>
      <c r="E17" s="1"/>
      <c r="F17" s="4"/>
    </row>
    <row r="18" spans="1:6" ht="15" thickBot="1" x14ac:dyDescent="0.35">
      <c r="A18" s="1"/>
      <c r="B18" s="1"/>
      <c r="C18" s="1"/>
      <c r="D18" s="1"/>
      <c r="E18" s="1" t="s">
        <v>82</v>
      </c>
      <c r="F18" s="7">
        <v>909</v>
      </c>
    </row>
    <row r="19" spans="1:6" x14ac:dyDescent="0.3">
      <c r="A19" s="1"/>
      <c r="B19" s="1"/>
      <c r="C19" s="1"/>
      <c r="D19" s="1" t="s">
        <v>83</v>
      </c>
      <c r="E19" s="1"/>
      <c r="F19" s="4">
        <f>ROUND(SUM(F17:F18),5)</f>
        <v>909</v>
      </c>
    </row>
    <row r="20" spans="1:6" x14ac:dyDescent="0.3">
      <c r="A20" s="1"/>
      <c r="B20" s="1"/>
      <c r="C20" s="1"/>
      <c r="D20" s="1" t="s">
        <v>84</v>
      </c>
      <c r="E20" s="1"/>
      <c r="F20" s="4"/>
    </row>
    <row r="21" spans="1:6" ht="15" thickBot="1" x14ac:dyDescent="0.35">
      <c r="A21" s="1"/>
      <c r="B21" s="1"/>
      <c r="C21" s="1"/>
      <c r="D21" s="1"/>
      <c r="E21" s="1" t="s">
        <v>85</v>
      </c>
      <c r="F21" s="4">
        <v>-246</v>
      </c>
    </row>
    <row r="22" spans="1:6" ht="15" thickBot="1" x14ac:dyDescent="0.35">
      <c r="A22" s="1"/>
      <c r="B22" s="1"/>
      <c r="C22" s="1"/>
      <c r="D22" s="1" t="s">
        <v>86</v>
      </c>
      <c r="E22" s="1"/>
      <c r="F22" s="8">
        <f>ROUND(SUM(F20:F21),5)</f>
        <v>-246</v>
      </c>
    </row>
    <row r="23" spans="1:6" ht="15" thickBot="1" x14ac:dyDescent="0.35">
      <c r="A23" s="1"/>
      <c r="B23" s="1"/>
      <c r="C23" s="1" t="s">
        <v>87</v>
      </c>
      <c r="D23" s="1"/>
      <c r="E23" s="1"/>
      <c r="F23" s="6">
        <f>ROUND(F16+F19+F22,5)</f>
        <v>663</v>
      </c>
    </row>
    <row r="24" spans="1:6" x14ac:dyDescent="0.3">
      <c r="A24" s="1"/>
      <c r="B24" s="1" t="s">
        <v>88</v>
      </c>
      <c r="C24" s="1"/>
      <c r="D24" s="1"/>
      <c r="E24" s="1"/>
      <c r="F24" s="4">
        <f>ROUND(F15+F23,5)</f>
        <v>663</v>
      </c>
    </row>
    <row r="25" spans="1:6" x14ac:dyDescent="0.3">
      <c r="A25" s="1"/>
      <c r="B25" s="1" t="s">
        <v>89</v>
      </c>
      <c r="C25" s="1"/>
      <c r="D25" s="1"/>
      <c r="E25" s="1"/>
      <c r="F25" s="4"/>
    </row>
    <row r="26" spans="1:6" x14ac:dyDescent="0.3">
      <c r="A26" s="1"/>
      <c r="B26" s="1"/>
      <c r="C26" s="1" t="s">
        <v>90</v>
      </c>
      <c r="D26" s="1"/>
      <c r="E26" s="1"/>
      <c r="F26" s="4">
        <v>12370.84</v>
      </c>
    </row>
    <row r="27" spans="1:6" x14ac:dyDescent="0.3">
      <c r="A27" s="1"/>
      <c r="B27" s="1"/>
      <c r="C27" s="1" t="s">
        <v>91</v>
      </c>
      <c r="D27" s="1"/>
      <c r="E27" s="1"/>
      <c r="F27" s="4">
        <v>8171.92</v>
      </c>
    </row>
    <row r="28" spans="1:6" x14ac:dyDescent="0.3">
      <c r="A28" s="1"/>
      <c r="B28" s="1"/>
      <c r="C28" s="1" t="s">
        <v>92</v>
      </c>
      <c r="D28" s="1"/>
      <c r="E28" s="1"/>
      <c r="F28" s="4">
        <v>4338.46</v>
      </c>
    </row>
    <row r="29" spans="1:6" ht="15" thickBot="1" x14ac:dyDescent="0.35">
      <c r="A29" s="1"/>
      <c r="B29" s="1"/>
      <c r="C29" s="1" t="s">
        <v>66</v>
      </c>
      <c r="D29" s="1"/>
      <c r="E29" s="1"/>
      <c r="F29" s="4">
        <v>4691.29</v>
      </c>
    </row>
    <row r="30" spans="1:6" ht="15" thickBot="1" x14ac:dyDescent="0.35">
      <c r="A30" s="1"/>
      <c r="B30" s="1" t="s">
        <v>93</v>
      </c>
      <c r="C30" s="1"/>
      <c r="D30" s="1"/>
      <c r="E30" s="1"/>
      <c r="F30" s="8">
        <f>ROUND(SUM(F25:F29),5)</f>
        <v>29572.51</v>
      </c>
    </row>
    <row r="31" spans="1:6" s="10" customFormat="1" ht="10.8" thickBot="1" x14ac:dyDescent="0.25">
      <c r="A31" s="1" t="s">
        <v>94</v>
      </c>
      <c r="B31" s="1"/>
      <c r="C31" s="1"/>
      <c r="D31" s="1"/>
      <c r="E31" s="1"/>
      <c r="F31" s="9">
        <f>ROUND(F14+F24+F30,5)</f>
        <v>30235.51</v>
      </c>
    </row>
    <row r="32" spans="1:6" ht="15" thickTop="1" x14ac:dyDescent="0.3"/>
  </sheetData>
  <pageMargins left="0.7" right="0.7" top="0.75" bottom="0.75" header="0.1" footer="0.3"/>
  <pageSetup orientation="portrait" r:id="rId1"/>
  <headerFooter>
    <oddHeader>&amp;L&amp;"Arial,Bold"&amp;8 12:01 PM
&amp;"Arial,Bold"&amp;8 08/11/23
&amp;"Arial,Bold"&amp;8 Accrual Basis&amp;C&amp;"Arial,Bold"&amp;12 Fall Creek Village Homeowners' Association
&amp;"Arial,Bold"&amp;14 Balance Sheet
&amp;"Arial,Bold"&amp;10 As of August 11,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F849-18CD-478B-8A02-F8A640FE3A33}">
  <sheetPr codeName="Sheet1"/>
  <dimension ref="A1:O65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"/>
    </sheetView>
  </sheetViews>
  <sheetFormatPr defaultRowHeight="14.4" x14ac:dyDescent="0.3"/>
  <cols>
    <col min="1" max="5" width="3" style="10" customWidth="1"/>
    <col min="6" max="6" width="26" style="10" customWidth="1"/>
    <col min="7" max="7" width="6.33203125" bestFit="1" customWidth="1"/>
    <col min="8" max="8" width="2.33203125" customWidth="1"/>
    <col min="9" max="9" width="6.33203125" bestFit="1" customWidth="1"/>
    <col min="10" max="10" width="2.33203125" customWidth="1"/>
    <col min="11" max="11" width="9.44140625" bestFit="1" customWidth="1"/>
    <col min="12" max="12" width="2.33203125" customWidth="1"/>
    <col min="13" max="13" width="9" bestFit="1" customWidth="1"/>
    <col min="14" max="14" width="2.33203125" customWidth="1"/>
    <col min="15" max="15" width="11.21875" bestFit="1" customWidth="1"/>
  </cols>
  <sheetData>
    <row r="1" spans="1:15" ht="15" thickBot="1" x14ac:dyDescent="0.35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</row>
    <row r="2" spans="1:15" s="14" customFormat="1" ht="15.6" thickTop="1" thickBot="1" x14ac:dyDescent="0.35">
      <c r="A2" s="11"/>
      <c r="B2" s="11"/>
      <c r="C2" s="11"/>
      <c r="D2" s="11"/>
      <c r="E2" s="11"/>
      <c r="F2" s="11"/>
      <c r="G2" s="12" t="s">
        <v>0</v>
      </c>
      <c r="H2" s="13"/>
      <c r="I2" s="12" t="s">
        <v>1</v>
      </c>
      <c r="J2" s="13"/>
      <c r="K2" s="12" t="s">
        <v>2</v>
      </c>
      <c r="L2" s="13"/>
      <c r="M2" s="12" t="s">
        <v>3</v>
      </c>
      <c r="N2" s="13"/>
      <c r="O2" s="12" t="s">
        <v>4</v>
      </c>
    </row>
    <row r="3" spans="1:15" ht="15" thickTop="1" x14ac:dyDescent="0.3">
      <c r="A3" s="1"/>
      <c r="B3" s="1" t="s">
        <v>5</v>
      </c>
      <c r="C3" s="1"/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4"/>
    </row>
    <row r="4" spans="1:15" x14ac:dyDescent="0.3">
      <c r="A4" s="1"/>
      <c r="B4" s="1"/>
      <c r="C4" s="1" t="s">
        <v>6</v>
      </c>
      <c r="D4" s="1"/>
      <c r="E4" s="1"/>
      <c r="F4" s="1"/>
      <c r="G4" s="4"/>
      <c r="H4" s="5"/>
      <c r="I4" s="4"/>
      <c r="J4" s="5"/>
      <c r="K4" s="4"/>
      <c r="L4" s="5"/>
      <c r="M4" s="4"/>
      <c r="N4" s="5"/>
      <c r="O4" s="4"/>
    </row>
    <row r="5" spans="1:15" x14ac:dyDescent="0.3">
      <c r="A5" s="1"/>
      <c r="B5" s="1"/>
      <c r="C5" s="1"/>
      <c r="D5" s="1" t="s">
        <v>7</v>
      </c>
      <c r="E5" s="1"/>
      <c r="F5" s="1"/>
      <c r="G5" s="4"/>
      <c r="H5" s="5"/>
      <c r="I5" s="4"/>
      <c r="J5" s="5"/>
      <c r="K5" s="4"/>
      <c r="L5" s="5"/>
      <c r="M5" s="4"/>
      <c r="N5" s="5"/>
      <c r="O5" s="4"/>
    </row>
    <row r="6" spans="1:15" x14ac:dyDescent="0.3">
      <c r="A6" s="1"/>
      <c r="B6" s="1"/>
      <c r="C6" s="1"/>
      <c r="D6" s="1"/>
      <c r="E6" s="1" t="s">
        <v>8</v>
      </c>
      <c r="F6" s="1"/>
      <c r="G6" s="4">
        <v>1115.3599999999999</v>
      </c>
      <c r="H6" s="5"/>
      <c r="I6" s="4">
        <v>1115.33</v>
      </c>
      <c r="J6" s="5"/>
      <c r="K6" s="4">
        <v>8487.52</v>
      </c>
      <c r="L6" s="5"/>
      <c r="M6" s="4">
        <v>8922.68</v>
      </c>
      <c r="N6" s="5"/>
      <c r="O6" s="4">
        <v>13384</v>
      </c>
    </row>
    <row r="7" spans="1:15" x14ac:dyDescent="0.3">
      <c r="A7" s="1"/>
      <c r="B7" s="1"/>
      <c r="C7" s="1"/>
      <c r="D7" s="1"/>
      <c r="E7" s="1" t="s">
        <v>9</v>
      </c>
      <c r="F7" s="1"/>
      <c r="G7" s="4">
        <v>55.76</v>
      </c>
      <c r="H7" s="5"/>
      <c r="I7" s="4">
        <v>55.73</v>
      </c>
      <c r="J7" s="5"/>
      <c r="K7" s="4">
        <v>548.32000000000005</v>
      </c>
      <c r="L7" s="5"/>
      <c r="M7" s="4">
        <v>446.12</v>
      </c>
      <c r="N7" s="5"/>
      <c r="O7" s="4">
        <v>669.2</v>
      </c>
    </row>
    <row r="8" spans="1:15" x14ac:dyDescent="0.3">
      <c r="A8" s="1"/>
      <c r="B8" s="1"/>
      <c r="C8" s="1"/>
      <c r="D8" s="1"/>
      <c r="E8" s="1" t="s">
        <v>10</v>
      </c>
      <c r="F8" s="1"/>
      <c r="G8" s="4">
        <v>65.94</v>
      </c>
      <c r="H8" s="5"/>
      <c r="I8" s="4">
        <v>65.98</v>
      </c>
      <c r="J8" s="5"/>
      <c r="K8" s="4">
        <v>517.58000000000004</v>
      </c>
      <c r="L8" s="5"/>
      <c r="M8" s="4">
        <v>527.78</v>
      </c>
      <c r="N8" s="5"/>
      <c r="O8" s="4">
        <v>791.7</v>
      </c>
    </row>
    <row r="9" spans="1:15" x14ac:dyDescent="0.3">
      <c r="A9" s="1"/>
      <c r="B9" s="1"/>
      <c r="C9" s="1"/>
      <c r="D9" s="1"/>
      <c r="E9" s="1" t="s">
        <v>11</v>
      </c>
      <c r="F9" s="1"/>
      <c r="G9" s="4">
        <v>1319.5</v>
      </c>
      <c r="H9" s="5"/>
      <c r="I9" s="4">
        <v>1319.5</v>
      </c>
      <c r="J9" s="5"/>
      <c r="K9" s="4">
        <v>10184.5</v>
      </c>
      <c r="L9" s="5"/>
      <c r="M9" s="4">
        <v>10556</v>
      </c>
      <c r="N9" s="5"/>
      <c r="O9" s="4">
        <v>15834</v>
      </c>
    </row>
    <row r="10" spans="1:15" x14ac:dyDescent="0.3">
      <c r="A10" s="1"/>
      <c r="B10" s="1"/>
      <c r="C10" s="1"/>
      <c r="D10" s="1"/>
      <c r="E10" s="1" t="s">
        <v>12</v>
      </c>
      <c r="F10" s="1"/>
      <c r="G10" s="4">
        <v>1166.71</v>
      </c>
      <c r="H10" s="5"/>
      <c r="I10" s="4">
        <v>1166.67</v>
      </c>
      <c r="J10" s="5"/>
      <c r="K10" s="4">
        <v>8166.97</v>
      </c>
      <c r="L10" s="5"/>
      <c r="M10" s="4">
        <v>9333.32</v>
      </c>
      <c r="N10" s="5"/>
      <c r="O10" s="4">
        <v>14000</v>
      </c>
    </row>
    <row r="11" spans="1:15" ht="15" thickBot="1" x14ac:dyDescent="0.35">
      <c r="A11" s="1"/>
      <c r="B11" s="1"/>
      <c r="C11" s="1"/>
      <c r="D11" s="1"/>
      <c r="E11" s="1" t="s">
        <v>13</v>
      </c>
      <c r="F11" s="1"/>
      <c r="G11" s="4">
        <v>0</v>
      </c>
      <c r="H11" s="5"/>
      <c r="I11" s="4">
        <v>0</v>
      </c>
      <c r="J11" s="5"/>
      <c r="K11" s="4">
        <v>3.27</v>
      </c>
      <c r="L11" s="5"/>
      <c r="M11" s="4">
        <v>0</v>
      </c>
      <c r="N11" s="5"/>
      <c r="O11" s="4">
        <v>0</v>
      </c>
    </row>
    <row r="12" spans="1:15" ht="15" thickBot="1" x14ac:dyDescent="0.35">
      <c r="A12" s="1"/>
      <c r="B12" s="1"/>
      <c r="C12" s="1"/>
      <c r="D12" s="1" t="s">
        <v>14</v>
      </c>
      <c r="E12" s="1"/>
      <c r="F12" s="1"/>
      <c r="G12" s="6">
        <f>ROUND(SUM(G5:G11),5)</f>
        <v>3723.27</v>
      </c>
      <c r="H12" s="5"/>
      <c r="I12" s="6">
        <f>ROUND(SUM(I5:I11),5)</f>
        <v>3723.21</v>
      </c>
      <c r="J12" s="5"/>
      <c r="K12" s="6">
        <f>ROUND(SUM(K5:K11),5)</f>
        <v>27908.16</v>
      </c>
      <c r="L12" s="5"/>
      <c r="M12" s="6">
        <f>ROUND(SUM(M5:M11),5)</f>
        <v>29785.9</v>
      </c>
      <c r="N12" s="5"/>
      <c r="O12" s="6">
        <f>ROUND(SUM(O5:O11),5)</f>
        <v>44678.9</v>
      </c>
    </row>
    <row r="13" spans="1:15" x14ac:dyDescent="0.3">
      <c r="A13" s="1"/>
      <c r="B13" s="1"/>
      <c r="C13" s="1" t="s">
        <v>15</v>
      </c>
      <c r="D13" s="1"/>
      <c r="E13" s="1"/>
      <c r="F13" s="1"/>
      <c r="G13" s="4">
        <f>ROUND(G4+G12,5)</f>
        <v>3723.27</v>
      </c>
      <c r="H13" s="5"/>
      <c r="I13" s="4">
        <f>ROUND(I4+I12,5)</f>
        <v>3723.21</v>
      </c>
      <c r="J13" s="5"/>
      <c r="K13" s="4">
        <f>ROUND(K4+K12,5)</f>
        <v>27908.16</v>
      </c>
      <c r="L13" s="5"/>
      <c r="M13" s="4">
        <f>ROUND(M4+M12,5)</f>
        <v>29785.9</v>
      </c>
      <c r="N13" s="5"/>
      <c r="O13" s="4">
        <f>ROUND(O4+O12,5)</f>
        <v>44678.9</v>
      </c>
    </row>
    <row r="14" spans="1:15" x14ac:dyDescent="0.3">
      <c r="A14" s="1"/>
      <c r="B14" s="1"/>
      <c r="C14" s="1" t="s">
        <v>16</v>
      </c>
      <c r="D14" s="1"/>
      <c r="E14" s="1"/>
      <c r="F14" s="1"/>
      <c r="G14" s="4"/>
      <c r="H14" s="5"/>
      <c r="I14" s="4"/>
      <c r="J14" s="5"/>
      <c r="K14" s="4"/>
      <c r="L14" s="5"/>
      <c r="M14" s="4"/>
      <c r="N14" s="5"/>
      <c r="O14" s="4"/>
    </row>
    <row r="15" spans="1:15" x14ac:dyDescent="0.3">
      <c r="A15" s="1"/>
      <c r="B15" s="1"/>
      <c r="C15" s="1"/>
      <c r="D15" s="1" t="s">
        <v>17</v>
      </c>
      <c r="E15" s="1"/>
      <c r="F15" s="1"/>
      <c r="G15" s="4"/>
      <c r="H15" s="5"/>
      <c r="I15" s="4"/>
      <c r="J15" s="5"/>
      <c r="K15" s="4"/>
      <c r="L15" s="5"/>
      <c r="M15" s="4"/>
      <c r="N15" s="5"/>
      <c r="O15" s="4"/>
    </row>
    <row r="16" spans="1:15" x14ac:dyDescent="0.3">
      <c r="A16" s="1"/>
      <c r="B16" s="1"/>
      <c r="C16" s="1"/>
      <c r="D16" s="1"/>
      <c r="E16" s="1" t="s">
        <v>18</v>
      </c>
      <c r="F16" s="1"/>
      <c r="G16" s="4">
        <v>0</v>
      </c>
      <c r="H16" s="5"/>
      <c r="I16" s="4">
        <v>0</v>
      </c>
      <c r="J16" s="5"/>
      <c r="K16" s="4">
        <v>100</v>
      </c>
      <c r="L16" s="5"/>
      <c r="M16" s="4">
        <v>500</v>
      </c>
      <c r="N16" s="5"/>
      <c r="O16" s="4">
        <v>500</v>
      </c>
    </row>
    <row r="17" spans="1:15" x14ac:dyDescent="0.3">
      <c r="A17" s="1"/>
      <c r="B17" s="1"/>
      <c r="C17" s="1"/>
      <c r="D17" s="1"/>
      <c r="E17" s="1" t="s">
        <v>19</v>
      </c>
      <c r="F17" s="1"/>
      <c r="G17" s="4">
        <v>0</v>
      </c>
      <c r="H17" s="5"/>
      <c r="I17" s="4">
        <v>5</v>
      </c>
      <c r="J17" s="5"/>
      <c r="K17" s="4">
        <v>30.01</v>
      </c>
      <c r="L17" s="5"/>
      <c r="M17" s="4">
        <v>40</v>
      </c>
      <c r="N17" s="5"/>
      <c r="O17" s="4">
        <v>60</v>
      </c>
    </row>
    <row r="18" spans="1:15" x14ac:dyDescent="0.3">
      <c r="A18" s="1"/>
      <c r="B18" s="1"/>
      <c r="C18" s="1"/>
      <c r="D18" s="1"/>
      <c r="E18" s="1" t="s">
        <v>20</v>
      </c>
      <c r="F18" s="1"/>
      <c r="G18" s="4">
        <v>0</v>
      </c>
      <c r="H18" s="5"/>
      <c r="I18" s="4">
        <v>0</v>
      </c>
      <c r="J18" s="5"/>
      <c r="K18" s="4">
        <v>40</v>
      </c>
      <c r="L18" s="5"/>
      <c r="M18" s="4">
        <v>60</v>
      </c>
      <c r="N18" s="5"/>
      <c r="O18" s="4">
        <v>60</v>
      </c>
    </row>
    <row r="19" spans="1:15" x14ac:dyDescent="0.3">
      <c r="A19" s="1"/>
      <c r="B19" s="1"/>
      <c r="C19" s="1"/>
      <c r="D19" s="1"/>
      <c r="E19" s="1" t="s">
        <v>21</v>
      </c>
      <c r="F19" s="1"/>
      <c r="G19" s="4">
        <v>0</v>
      </c>
      <c r="H19" s="5"/>
      <c r="I19" s="4">
        <v>0</v>
      </c>
      <c r="J19" s="5"/>
      <c r="K19" s="4">
        <v>3500</v>
      </c>
      <c r="L19" s="5"/>
      <c r="M19" s="4">
        <v>5000</v>
      </c>
      <c r="N19" s="5"/>
      <c r="O19" s="4">
        <v>5000</v>
      </c>
    </row>
    <row r="20" spans="1:15" x14ac:dyDescent="0.3">
      <c r="A20" s="1"/>
      <c r="B20" s="1"/>
      <c r="C20" s="1"/>
      <c r="D20" s="1"/>
      <c r="E20" s="1" t="s">
        <v>22</v>
      </c>
      <c r="F20" s="1"/>
      <c r="G20" s="4"/>
      <c r="H20" s="5"/>
      <c r="I20" s="4"/>
      <c r="J20" s="5"/>
      <c r="K20" s="4"/>
      <c r="L20" s="5"/>
      <c r="M20" s="4"/>
      <c r="N20" s="5"/>
      <c r="O20" s="4"/>
    </row>
    <row r="21" spans="1:15" x14ac:dyDescent="0.3">
      <c r="A21" s="1"/>
      <c r="B21" s="1"/>
      <c r="C21" s="1"/>
      <c r="D21" s="1"/>
      <c r="E21" s="1"/>
      <c r="F21" s="1" t="s">
        <v>23</v>
      </c>
      <c r="G21" s="4">
        <v>350</v>
      </c>
      <c r="H21" s="5"/>
      <c r="I21" s="4">
        <v>350</v>
      </c>
      <c r="J21" s="5"/>
      <c r="K21" s="4">
        <v>2800</v>
      </c>
      <c r="L21" s="5"/>
      <c r="M21" s="4">
        <v>2800</v>
      </c>
      <c r="N21" s="5"/>
      <c r="O21" s="4">
        <v>4200</v>
      </c>
    </row>
    <row r="22" spans="1:15" x14ac:dyDescent="0.3">
      <c r="A22" s="1"/>
      <c r="B22" s="1"/>
      <c r="C22" s="1"/>
      <c r="D22" s="1"/>
      <c r="E22" s="1"/>
      <c r="F22" s="1" t="s">
        <v>24</v>
      </c>
      <c r="G22" s="4">
        <v>0</v>
      </c>
      <c r="H22" s="5"/>
      <c r="I22" s="4">
        <v>0</v>
      </c>
      <c r="J22" s="5"/>
      <c r="K22" s="4">
        <v>0</v>
      </c>
      <c r="L22" s="5"/>
      <c r="M22" s="4">
        <v>50</v>
      </c>
      <c r="N22" s="5"/>
      <c r="O22" s="4">
        <v>50</v>
      </c>
    </row>
    <row r="23" spans="1:15" ht="15" thickBot="1" x14ac:dyDescent="0.35">
      <c r="A23" s="1"/>
      <c r="B23" s="1"/>
      <c r="C23" s="1"/>
      <c r="D23" s="1"/>
      <c r="E23" s="1"/>
      <c r="F23" s="1" t="s">
        <v>25</v>
      </c>
      <c r="G23" s="4">
        <v>0</v>
      </c>
      <c r="H23" s="5"/>
      <c r="I23" s="4">
        <v>0</v>
      </c>
      <c r="J23" s="5"/>
      <c r="K23" s="4">
        <v>8.9600000000000009</v>
      </c>
      <c r="L23" s="5"/>
      <c r="M23" s="4">
        <v>75</v>
      </c>
      <c r="N23" s="5"/>
      <c r="O23" s="4">
        <v>100</v>
      </c>
    </row>
    <row r="24" spans="1:15" ht="15" thickBot="1" x14ac:dyDescent="0.35">
      <c r="A24" s="1"/>
      <c r="B24" s="1"/>
      <c r="C24" s="1"/>
      <c r="D24" s="1"/>
      <c r="E24" s="1" t="s">
        <v>26</v>
      </c>
      <c r="F24" s="1"/>
      <c r="G24" s="6">
        <f>ROUND(SUM(G20:G23),5)</f>
        <v>350</v>
      </c>
      <c r="H24" s="5"/>
      <c r="I24" s="6">
        <f>ROUND(SUM(I20:I23),5)</f>
        <v>350</v>
      </c>
      <c r="J24" s="5"/>
      <c r="K24" s="6">
        <f>ROUND(SUM(K20:K23),5)</f>
        <v>2808.96</v>
      </c>
      <c r="L24" s="5"/>
      <c r="M24" s="6">
        <f>ROUND(SUM(M20:M23),5)</f>
        <v>2925</v>
      </c>
      <c r="N24" s="5"/>
      <c r="O24" s="6">
        <f>ROUND(SUM(O20:O23),5)</f>
        <v>4350</v>
      </c>
    </row>
    <row r="25" spans="1:15" x14ac:dyDescent="0.3">
      <c r="A25" s="1"/>
      <c r="B25" s="1"/>
      <c r="C25" s="1"/>
      <c r="D25" s="1" t="s">
        <v>27</v>
      </c>
      <c r="E25" s="1"/>
      <c r="F25" s="1"/>
      <c r="G25" s="4">
        <f>ROUND(SUM(G15:G19)+G24,5)</f>
        <v>350</v>
      </c>
      <c r="H25" s="5"/>
      <c r="I25" s="4">
        <f>ROUND(SUM(I15:I19)+I24,5)</f>
        <v>355</v>
      </c>
      <c r="J25" s="5"/>
      <c r="K25" s="4">
        <f>ROUND(SUM(K15:K19)+K24,5)</f>
        <v>6478.97</v>
      </c>
      <c r="L25" s="5"/>
      <c r="M25" s="4">
        <f>ROUND(SUM(M15:M19)+M24,5)</f>
        <v>8525</v>
      </c>
      <c r="N25" s="5"/>
      <c r="O25" s="4">
        <f>ROUND(SUM(O15:O19)+O24,5)</f>
        <v>9970</v>
      </c>
    </row>
    <row r="26" spans="1:15" x14ac:dyDescent="0.3">
      <c r="A26" s="1"/>
      <c r="B26" s="1"/>
      <c r="C26" s="1"/>
      <c r="D26" s="1" t="s">
        <v>28</v>
      </c>
      <c r="E26" s="1"/>
      <c r="F26" s="1"/>
      <c r="G26" s="4"/>
      <c r="H26" s="5"/>
      <c r="I26" s="4"/>
      <c r="J26" s="5"/>
      <c r="K26" s="4"/>
      <c r="L26" s="5"/>
      <c r="M26" s="4"/>
      <c r="N26" s="5"/>
      <c r="O26" s="4"/>
    </row>
    <row r="27" spans="1:15" x14ac:dyDescent="0.3">
      <c r="A27" s="1"/>
      <c r="B27" s="1"/>
      <c r="C27" s="1"/>
      <c r="D27" s="1"/>
      <c r="E27" s="1" t="s">
        <v>29</v>
      </c>
      <c r="F27" s="1"/>
      <c r="G27" s="4">
        <v>55.77</v>
      </c>
      <c r="H27" s="5"/>
      <c r="I27" s="4">
        <v>55.77</v>
      </c>
      <c r="J27" s="5"/>
      <c r="K27" s="4">
        <v>390.39</v>
      </c>
      <c r="L27" s="5"/>
      <c r="M27" s="4">
        <v>446.12</v>
      </c>
      <c r="N27" s="5"/>
      <c r="O27" s="4">
        <v>669.2</v>
      </c>
    </row>
    <row r="28" spans="1:15" x14ac:dyDescent="0.3">
      <c r="A28" s="1"/>
      <c r="B28" s="1"/>
      <c r="C28" s="1"/>
      <c r="D28" s="1"/>
      <c r="E28" s="1" t="s">
        <v>30</v>
      </c>
      <c r="F28" s="1"/>
      <c r="G28" s="4">
        <v>1166.67</v>
      </c>
      <c r="H28" s="5"/>
      <c r="I28" s="4">
        <v>1166.67</v>
      </c>
      <c r="J28" s="5"/>
      <c r="K28" s="4">
        <v>8166.69</v>
      </c>
      <c r="L28" s="5"/>
      <c r="M28" s="4">
        <v>9333.32</v>
      </c>
      <c r="N28" s="5"/>
      <c r="O28" s="4">
        <v>14000</v>
      </c>
    </row>
    <row r="29" spans="1:15" x14ac:dyDescent="0.3">
      <c r="A29" s="1"/>
      <c r="B29" s="1"/>
      <c r="C29" s="1"/>
      <c r="D29" s="1"/>
      <c r="E29" s="1" t="s">
        <v>31</v>
      </c>
      <c r="F29" s="1"/>
      <c r="G29" s="4">
        <v>0</v>
      </c>
      <c r="H29" s="5"/>
      <c r="I29" s="4">
        <v>0</v>
      </c>
      <c r="J29" s="5"/>
      <c r="K29" s="4">
        <v>18.38</v>
      </c>
      <c r="L29" s="5"/>
      <c r="M29" s="4">
        <v>0</v>
      </c>
      <c r="N29" s="5"/>
      <c r="O29" s="4">
        <v>0</v>
      </c>
    </row>
    <row r="30" spans="1:15" ht="15" thickBot="1" x14ac:dyDescent="0.35">
      <c r="A30" s="1"/>
      <c r="B30" s="1"/>
      <c r="C30" s="1"/>
      <c r="D30" s="1"/>
      <c r="E30" s="1" t="s">
        <v>32</v>
      </c>
      <c r="F30" s="1"/>
      <c r="G30" s="7">
        <v>65.98</v>
      </c>
      <c r="H30" s="5"/>
      <c r="I30" s="7">
        <v>65.98</v>
      </c>
      <c r="J30" s="5"/>
      <c r="K30" s="7">
        <v>461.86</v>
      </c>
      <c r="L30" s="5"/>
      <c r="M30" s="7">
        <v>527.78</v>
      </c>
      <c r="N30" s="5"/>
      <c r="O30" s="7">
        <v>791.7</v>
      </c>
    </row>
    <row r="31" spans="1:15" x14ac:dyDescent="0.3">
      <c r="A31" s="1"/>
      <c r="B31" s="1"/>
      <c r="C31" s="1"/>
      <c r="D31" s="1" t="s">
        <v>33</v>
      </c>
      <c r="E31" s="1"/>
      <c r="F31" s="1"/>
      <c r="G31" s="4">
        <f>ROUND(SUM(G26:G30),5)</f>
        <v>1288.42</v>
      </c>
      <c r="H31" s="5"/>
      <c r="I31" s="4">
        <f>ROUND(SUM(I26:I30),5)</f>
        <v>1288.42</v>
      </c>
      <c r="J31" s="5"/>
      <c r="K31" s="4">
        <f>ROUND(SUM(K26:K30),5)</f>
        <v>9037.32</v>
      </c>
      <c r="L31" s="5"/>
      <c r="M31" s="4">
        <f>ROUND(SUM(M26:M30),5)</f>
        <v>10307.219999999999</v>
      </c>
      <c r="N31" s="5"/>
      <c r="O31" s="4">
        <f>ROUND(SUM(O26:O30),5)</f>
        <v>15460.9</v>
      </c>
    </row>
    <row r="32" spans="1:15" x14ac:dyDescent="0.3">
      <c r="A32" s="1"/>
      <c r="B32" s="1"/>
      <c r="C32" s="1"/>
      <c r="D32" s="1" t="s">
        <v>34</v>
      </c>
      <c r="E32" s="1"/>
      <c r="F32" s="1"/>
      <c r="G32" s="4"/>
      <c r="H32" s="5"/>
      <c r="I32" s="4"/>
      <c r="J32" s="5"/>
      <c r="K32" s="4"/>
      <c r="L32" s="5"/>
      <c r="M32" s="4"/>
      <c r="N32" s="5"/>
      <c r="O32" s="4"/>
    </row>
    <row r="33" spans="1:15" ht="15" thickBot="1" x14ac:dyDescent="0.35">
      <c r="A33" s="1"/>
      <c r="B33" s="1"/>
      <c r="C33" s="1"/>
      <c r="D33" s="1"/>
      <c r="E33" s="1" t="s">
        <v>35</v>
      </c>
      <c r="F33" s="1"/>
      <c r="G33" s="7">
        <v>0</v>
      </c>
      <c r="H33" s="5"/>
      <c r="I33" s="7">
        <v>0</v>
      </c>
      <c r="J33" s="5"/>
      <c r="K33" s="7">
        <v>0</v>
      </c>
      <c r="L33" s="5"/>
      <c r="M33" s="7">
        <v>1200</v>
      </c>
      <c r="N33" s="5"/>
      <c r="O33" s="7">
        <v>1200</v>
      </c>
    </row>
    <row r="34" spans="1:15" x14ac:dyDescent="0.3">
      <c r="A34" s="1"/>
      <c r="B34" s="1"/>
      <c r="C34" s="1"/>
      <c r="D34" s="1" t="s">
        <v>36</v>
      </c>
      <c r="E34" s="1"/>
      <c r="F34" s="1"/>
      <c r="G34" s="4">
        <f>ROUND(SUM(G32:G33),5)</f>
        <v>0</v>
      </c>
      <c r="H34" s="5"/>
      <c r="I34" s="4">
        <f>ROUND(SUM(I32:I33),5)</f>
        <v>0</v>
      </c>
      <c r="J34" s="5"/>
      <c r="K34" s="4">
        <f>ROUND(SUM(K32:K33),5)</f>
        <v>0</v>
      </c>
      <c r="L34" s="5"/>
      <c r="M34" s="4">
        <f>ROUND(SUM(M32:M33),5)</f>
        <v>1200</v>
      </c>
      <c r="N34" s="5"/>
      <c r="O34" s="4">
        <f>ROUND(SUM(O32:O33),5)</f>
        <v>1200</v>
      </c>
    </row>
    <row r="35" spans="1:15" x14ac:dyDescent="0.3">
      <c r="A35" s="1"/>
      <c r="B35" s="1"/>
      <c r="C35" s="1"/>
      <c r="D35" s="1" t="s">
        <v>37</v>
      </c>
      <c r="E35" s="1"/>
      <c r="F35" s="1"/>
      <c r="G35" s="4"/>
      <c r="H35" s="5"/>
      <c r="I35" s="4"/>
      <c r="J35" s="5"/>
      <c r="K35" s="4"/>
      <c r="L35" s="5"/>
      <c r="M35" s="4"/>
      <c r="N35" s="5"/>
      <c r="O35" s="4"/>
    </row>
    <row r="36" spans="1:15" x14ac:dyDescent="0.3">
      <c r="A36" s="1"/>
      <c r="B36" s="1"/>
      <c r="C36" s="1"/>
      <c r="D36" s="1"/>
      <c r="E36" s="1" t="s">
        <v>38</v>
      </c>
      <c r="F36" s="1"/>
      <c r="G36" s="4">
        <v>0</v>
      </c>
      <c r="H36" s="5"/>
      <c r="I36" s="4">
        <v>0</v>
      </c>
      <c r="J36" s="5"/>
      <c r="K36" s="4">
        <v>0</v>
      </c>
      <c r="L36" s="5"/>
      <c r="M36" s="4">
        <v>781</v>
      </c>
      <c r="N36" s="5"/>
      <c r="O36" s="4">
        <v>781</v>
      </c>
    </row>
    <row r="37" spans="1:15" ht="15" thickBot="1" x14ac:dyDescent="0.35">
      <c r="A37" s="1"/>
      <c r="B37" s="1"/>
      <c r="C37" s="1"/>
      <c r="D37" s="1"/>
      <c r="E37" s="1" t="s">
        <v>39</v>
      </c>
      <c r="F37" s="1"/>
      <c r="G37" s="7">
        <v>0</v>
      </c>
      <c r="H37" s="5"/>
      <c r="I37" s="7">
        <v>0</v>
      </c>
      <c r="J37" s="5"/>
      <c r="K37" s="7">
        <v>0</v>
      </c>
      <c r="L37" s="5"/>
      <c r="M37" s="7">
        <v>818</v>
      </c>
      <c r="N37" s="5"/>
      <c r="O37" s="7">
        <v>818</v>
      </c>
    </row>
    <row r="38" spans="1:15" x14ac:dyDescent="0.3">
      <c r="A38" s="1"/>
      <c r="B38" s="1"/>
      <c r="C38" s="1"/>
      <c r="D38" s="1" t="s">
        <v>40</v>
      </c>
      <c r="E38" s="1"/>
      <c r="F38" s="1"/>
      <c r="G38" s="4">
        <f>ROUND(SUM(G35:G37),5)</f>
        <v>0</v>
      </c>
      <c r="H38" s="5"/>
      <c r="I38" s="4">
        <f>ROUND(SUM(I35:I37),5)</f>
        <v>0</v>
      </c>
      <c r="J38" s="5"/>
      <c r="K38" s="4">
        <f>ROUND(SUM(K35:K37),5)</f>
        <v>0</v>
      </c>
      <c r="L38" s="5"/>
      <c r="M38" s="4">
        <f>ROUND(SUM(M35:M37),5)</f>
        <v>1599</v>
      </c>
      <c r="N38" s="5"/>
      <c r="O38" s="4">
        <f>ROUND(SUM(O35:O37),5)</f>
        <v>1599</v>
      </c>
    </row>
    <row r="39" spans="1:15" x14ac:dyDescent="0.3">
      <c r="A39" s="1"/>
      <c r="B39" s="1"/>
      <c r="C39" s="1"/>
      <c r="D39" s="1" t="s">
        <v>41</v>
      </c>
      <c r="E39" s="1"/>
      <c r="F39" s="1"/>
      <c r="G39" s="4"/>
      <c r="H39" s="5"/>
      <c r="I39" s="4"/>
      <c r="J39" s="5"/>
      <c r="K39" s="4"/>
      <c r="L39" s="5"/>
      <c r="M39" s="4"/>
      <c r="N39" s="5"/>
      <c r="O39" s="4"/>
    </row>
    <row r="40" spans="1:15" ht="15" thickBot="1" x14ac:dyDescent="0.35">
      <c r="A40" s="1"/>
      <c r="B40" s="1"/>
      <c r="C40" s="1"/>
      <c r="D40" s="1"/>
      <c r="E40" s="1" t="s">
        <v>42</v>
      </c>
      <c r="F40" s="1"/>
      <c r="G40" s="7">
        <v>0</v>
      </c>
      <c r="H40" s="5"/>
      <c r="I40" s="7">
        <v>0</v>
      </c>
      <c r="J40" s="5"/>
      <c r="K40" s="7">
        <v>0</v>
      </c>
      <c r="L40" s="5"/>
      <c r="M40" s="7">
        <v>600</v>
      </c>
      <c r="N40" s="5"/>
      <c r="O40" s="7">
        <v>600</v>
      </c>
    </row>
    <row r="41" spans="1:15" x14ac:dyDescent="0.3">
      <c r="A41" s="1"/>
      <c r="B41" s="1"/>
      <c r="C41" s="1"/>
      <c r="D41" s="1" t="s">
        <v>43</v>
      </c>
      <c r="E41" s="1"/>
      <c r="F41" s="1"/>
      <c r="G41" s="4">
        <f>ROUND(SUM(G39:G40),5)</f>
        <v>0</v>
      </c>
      <c r="H41" s="5"/>
      <c r="I41" s="4">
        <f>ROUND(SUM(I39:I40),5)</f>
        <v>0</v>
      </c>
      <c r="J41" s="5"/>
      <c r="K41" s="4">
        <f>ROUND(SUM(K39:K40),5)</f>
        <v>0</v>
      </c>
      <c r="L41" s="5"/>
      <c r="M41" s="4">
        <f>ROUND(SUM(M39:M40),5)</f>
        <v>600</v>
      </c>
      <c r="N41" s="5"/>
      <c r="O41" s="4">
        <f>ROUND(SUM(O39:O40),5)</f>
        <v>600</v>
      </c>
    </row>
    <row r="42" spans="1:15" x14ac:dyDescent="0.3">
      <c r="A42" s="1"/>
      <c r="B42" s="1"/>
      <c r="C42" s="1"/>
      <c r="D42" s="1" t="s">
        <v>44</v>
      </c>
      <c r="E42" s="1"/>
      <c r="F42" s="1"/>
      <c r="G42" s="4"/>
      <c r="H42" s="5"/>
      <c r="I42" s="4"/>
      <c r="J42" s="5"/>
      <c r="K42" s="4"/>
      <c r="L42" s="5"/>
      <c r="M42" s="4"/>
      <c r="N42" s="5"/>
      <c r="O42" s="4"/>
    </row>
    <row r="43" spans="1:15" ht="15" thickBot="1" x14ac:dyDescent="0.35">
      <c r="A43" s="1"/>
      <c r="B43" s="1"/>
      <c r="C43" s="1"/>
      <c r="D43" s="1"/>
      <c r="E43" s="1" t="s">
        <v>45</v>
      </c>
      <c r="F43" s="1"/>
      <c r="G43" s="7">
        <v>0</v>
      </c>
      <c r="H43" s="5"/>
      <c r="I43" s="7">
        <v>0</v>
      </c>
      <c r="J43" s="5"/>
      <c r="K43" s="7">
        <v>11.26</v>
      </c>
      <c r="L43" s="5"/>
      <c r="M43" s="7">
        <v>15</v>
      </c>
      <c r="N43" s="5"/>
      <c r="O43" s="7">
        <v>15</v>
      </c>
    </row>
    <row r="44" spans="1:15" x14ac:dyDescent="0.3">
      <c r="A44" s="1"/>
      <c r="B44" s="1"/>
      <c r="C44" s="1"/>
      <c r="D44" s="1" t="s">
        <v>46</v>
      </c>
      <c r="E44" s="1"/>
      <c r="F44" s="1"/>
      <c r="G44" s="4">
        <f>ROUND(SUM(G42:G43),5)</f>
        <v>0</v>
      </c>
      <c r="H44" s="5"/>
      <c r="I44" s="4">
        <f>ROUND(SUM(I42:I43),5)</f>
        <v>0</v>
      </c>
      <c r="J44" s="5"/>
      <c r="K44" s="4">
        <f>ROUND(SUM(K42:K43),5)</f>
        <v>11.26</v>
      </c>
      <c r="L44" s="5"/>
      <c r="M44" s="4">
        <f>ROUND(SUM(M42:M43),5)</f>
        <v>15</v>
      </c>
      <c r="N44" s="5"/>
      <c r="O44" s="4">
        <f>ROUND(SUM(O42:O43),5)</f>
        <v>15</v>
      </c>
    </row>
    <row r="45" spans="1:15" x14ac:dyDescent="0.3">
      <c r="A45" s="1"/>
      <c r="B45" s="1"/>
      <c r="C45" s="1"/>
      <c r="D45" s="1" t="s">
        <v>47</v>
      </c>
      <c r="E45" s="1"/>
      <c r="F45" s="1"/>
      <c r="G45" s="4"/>
      <c r="H45" s="5"/>
      <c r="I45" s="4"/>
      <c r="J45" s="5"/>
      <c r="K45" s="4"/>
      <c r="L45" s="5"/>
      <c r="M45" s="4"/>
      <c r="N45" s="5"/>
      <c r="O45" s="4"/>
    </row>
    <row r="46" spans="1:15" x14ac:dyDescent="0.3">
      <c r="A46" s="1"/>
      <c r="B46" s="1"/>
      <c r="C46" s="1"/>
      <c r="D46" s="1"/>
      <c r="E46" s="1" t="s">
        <v>48</v>
      </c>
      <c r="F46" s="1"/>
      <c r="G46" s="4">
        <v>0</v>
      </c>
      <c r="H46" s="5"/>
      <c r="I46" s="4">
        <v>85</v>
      </c>
      <c r="J46" s="5"/>
      <c r="K46" s="4">
        <v>591</v>
      </c>
      <c r="L46" s="5"/>
      <c r="M46" s="4">
        <v>840</v>
      </c>
      <c r="N46" s="5"/>
      <c r="O46" s="4">
        <v>1310</v>
      </c>
    </row>
    <row r="47" spans="1:15" ht="15" thickBot="1" x14ac:dyDescent="0.35">
      <c r="A47" s="1"/>
      <c r="B47" s="1"/>
      <c r="C47" s="1"/>
      <c r="D47" s="1"/>
      <c r="E47" s="1" t="s">
        <v>49</v>
      </c>
      <c r="F47" s="1"/>
      <c r="G47" s="7">
        <v>0</v>
      </c>
      <c r="H47" s="5"/>
      <c r="I47" s="7">
        <v>76</v>
      </c>
      <c r="J47" s="5"/>
      <c r="K47" s="7">
        <v>554.66</v>
      </c>
      <c r="L47" s="5"/>
      <c r="M47" s="7">
        <v>608</v>
      </c>
      <c r="N47" s="5"/>
      <c r="O47" s="7">
        <v>912</v>
      </c>
    </row>
    <row r="48" spans="1:15" x14ac:dyDescent="0.3">
      <c r="A48" s="1"/>
      <c r="B48" s="1"/>
      <c r="C48" s="1"/>
      <c r="D48" s="1" t="s">
        <v>50</v>
      </c>
      <c r="E48" s="1"/>
      <c r="F48" s="1"/>
      <c r="G48" s="4">
        <f>ROUND(SUM(G45:G47),5)</f>
        <v>0</v>
      </c>
      <c r="H48" s="5"/>
      <c r="I48" s="4">
        <f>ROUND(SUM(I45:I47),5)</f>
        <v>161</v>
      </c>
      <c r="J48" s="5"/>
      <c r="K48" s="4">
        <f>ROUND(SUM(K45:K47),5)</f>
        <v>1145.6600000000001</v>
      </c>
      <c r="L48" s="5"/>
      <c r="M48" s="4">
        <f>ROUND(SUM(M45:M47),5)</f>
        <v>1448</v>
      </c>
      <c r="N48" s="5"/>
      <c r="O48" s="4">
        <f>ROUND(SUM(O45:O47),5)</f>
        <v>2222</v>
      </c>
    </row>
    <row r="49" spans="1:15" x14ac:dyDescent="0.3">
      <c r="A49" s="1"/>
      <c r="B49" s="1"/>
      <c r="C49" s="1"/>
      <c r="D49" s="1" t="s">
        <v>51</v>
      </c>
      <c r="E49" s="1"/>
      <c r="F49" s="1"/>
      <c r="G49" s="4"/>
      <c r="H49" s="5"/>
      <c r="I49" s="4"/>
      <c r="J49" s="5"/>
      <c r="K49" s="4"/>
      <c r="L49" s="5"/>
      <c r="M49" s="4"/>
      <c r="N49" s="5"/>
      <c r="O49" s="4"/>
    </row>
    <row r="50" spans="1:15" x14ac:dyDescent="0.3">
      <c r="A50" s="1"/>
      <c r="B50" s="1"/>
      <c r="C50" s="1"/>
      <c r="D50" s="1"/>
      <c r="E50" s="1" t="s">
        <v>52</v>
      </c>
      <c r="F50" s="1"/>
      <c r="G50" s="4">
        <v>555</v>
      </c>
      <c r="H50" s="5"/>
      <c r="I50" s="4">
        <v>0</v>
      </c>
      <c r="J50" s="5"/>
      <c r="K50" s="4">
        <v>555</v>
      </c>
      <c r="L50" s="5"/>
      <c r="M50" s="4">
        <v>555</v>
      </c>
      <c r="N50" s="5"/>
      <c r="O50" s="4">
        <v>555</v>
      </c>
    </row>
    <row r="51" spans="1:15" x14ac:dyDescent="0.3">
      <c r="A51" s="1"/>
      <c r="B51" s="1"/>
      <c r="C51" s="1"/>
      <c r="D51" s="1"/>
      <c r="E51" s="1" t="s">
        <v>53</v>
      </c>
      <c r="F51" s="1"/>
      <c r="G51" s="4">
        <v>0</v>
      </c>
      <c r="H51" s="5"/>
      <c r="I51" s="4">
        <v>0</v>
      </c>
      <c r="J51" s="5"/>
      <c r="K51" s="4">
        <v>0</v>
      </c>
      <c r="L51" s="5"/>
      <c r="M51" s="4">
        <v>594</v>
      </c>
      <c r="N51" s="5"/>
      <c r="O51" s="4">
        <v>594</v>
      </c>
    </row>
    <row r="52" spans="1:15" x14ac:dyDescent="0.3">
      <c r="A52" s="1"/>
      <c r="B52" s="1"/>
      <c r="C52" s="1"/>
      <c r="D52" s="1"/>
      <c r="E52" s="1" t="s">
        <v>54</v>
      </c>
      <c r="F52" s="1"/>
      <c r="G52" s="4">
        <v>604</v>
      </c>
      <c r="H52" s="5"/>
      <c r="I52" s="4">
        <v>468</v>
      </c>
      <c r="J52" s="5"/>
      <c r="K52" s="4">
        <v>2472</v>
      </c>
      <c r="L52" s="5"/>
      <c r="M52" s="4">
        <v>4444</v>
      </c>
      <c r="N52" s="5"/>
      <c r="O52" s="4">
        <v>6036</v>
      </c>
    </row>
    <row r="53" spans="1:15" x14ac:dyDescent="0.3">
      <c r="A53" s="1"/>
      <c r="B53" s="1"/>
      <c r="C53" s="1"/>
      <c r="D53" s="1"/>
      <c r="E53" s="1" t="s">
        <v>55</v>
      </c>
      <c r="F53" s="1"/>
      <c r="G53" s="4">
        <v>0</v>
      </c>
      <c r="H53" s="5"/>
      <c r="I53" s="4">
        <v>0</v>
      </c>
      <c r="J53" s="5"/>
      <c r="K53" s="4">
        <v>0</v>
      </c>
      <c r="L53" s="5"/>
      <c r="M53" s="4">
        <v>1200</v>
      </c>
      <c r="N53" s="5"/>
      <c r="O53" s="4">
        <v>1200</v>
      </c>
    </row>
    <row r="54" spans="1:15" x14ac:dyDescent="0.3">
      <c r="A54" s="1"/>
      <c r="B54" s="1"/>
      <c r="C54" s="1"/>
      <c r="D54" s="1"/>
      <c r="E54" s="1" t="s">
        <v>56</v>
      </c>
      <c r="F54" s="1"/>
      <c r="G54" s="4">
        <v>0</v>
      </c>
      <c r="H54" s="5"/>
      <c r="I54" s="4">
        <v>0</v>
      </c>
      <c r="J54" s="5"/>
      <c r="K54" s="4">
        <v>3535.04</v>
      </c>
      <c r="L54" s="5"/>
      <c r="M54" s="4">
        <v>3560</v>
      </c>
      <c r="N54" s="5"/>
      <c r="O54" s="4">
        <v>3560</v>
      </c>
    </row>
    <row r="55" spans="1:15" ht="15" thickBot="1" x14ac:dyDescent="0.35">
      <c r="A55" s="1"/>
      <c r="B55" s="1"/>
      <c r="C55" s="1"/>
      <c r="D55" s="1"/>
      <c r="E55" s="1" t="s">
        <v>57</v>
      </c>
      <c r="F55" s="1"/>
      <c r="G55" s="4">
        <v>0</v>
      </c>
      <c r="H55" s="5"/>
      <c r="I55" s="4">
        <v>0</v>
      </c>
      <c r="J55" s="5"/>
      <c r="K55" s="4">
        <v>0</v>
      </c>
      <c r="L55" s="5"/>
      <c r="M55" s="4">
        <v>1667</v>
      </c>
      <c r="N55" s="5"/>
      <c r="O55" s="4">
        <v>1667</v>
      </c>
    </row>
    <row r="56" spans="1:15" ht="15" thickBot="1" x14ac:dyDescent="0.35">
      <c r="A56" s="1"/>
      <c r="B56" s="1"/>
      <c r="C56" s="1"/>
      <c r="D56" s="1" t="s">
        <v>58</v>
      </c>
      <c r="E56" s="1"/>
      <c r="F56" s="1"/>
      <c r="G56" s="8">
        <f>ROUND(SUM(G49:G55),5)</f>
        <v>1159</v>
      </c>
      <c r="H56" s="5"/>
      <c r="I56" s="8">
        <f>ROUND(SUM(I49:I55),5)</f>
        <v>468</v>
      </c>
      <c r="J56" s="5"/>
      <c r="K56" s="8">
        <f>ROUND(SUM(K49:K55),5)</f>
        <v>6562.04</v>
      </c>
      <c r="L56" s="5"/>
      <c r="M56" s="8">
        <f>ROUND(SUM(M49:M55),5)</f>
        <v>12020</v>
      </c>
      <c r="N56" s="5"/>
      <c r="O56" s="8">
        <f>ROUND(SUM(O49:O55),5)</f>
        <v>13612</v>
      </c>
    </row>
    <row r="57" spans="1:15" ht="15" thickBot="1" x14ac:dyDescent="0.35">
      <c r="A57" s="1"/>
      <c r="B57" s="1"/>
      <c r="C57" s="1" t="s">
        <v>59</v>
      </c>
      <c r="D57" s="1"/>
      <c r="E57" s="1"/>
      <c r="F57" s="1"/>
      <c r="G57" s="6">
        <f>ROUND(G14+G25+G31+G34+G38+G41+G44+G48+G56,5)</f>
        <v>2797.42</v>
      </c>
      <c r="H57" s="5"/>
      <c r="I57" s="6">
        <f>ROUND(I14+I25+I31+I34+I38+I41+I44+I48+I56,5)</f>
        <v>2272.42</v>
      </c>
      <c r="J57" s="5"/>
      <c r="K57" s="6">
        <f>ROUND(K14+K25+K31+K34+K38+K41+K44+K48+K56,5)</f>
        <v>23235.25</v>
      </c>
      <c r="L57" s="5"/>
      <c r="M57" s="6">
        <f>ROUND(M14+M25+M31+M34+M38+M41+M44+M48+M56,5)</f>
        <v>35714.22</v>
      </c>
      <c r="N57" s="5"/>
      <c r="O57" s="6">
        <f>ROUND(O14+O25+O31+O34+O38+O41+O44+O48+O56,5)</f>
        <v>44678.9</v>
      </c>
    </row>
    <row r="58" spans="1:15" x14ac:dyDescent="0.3">
      <c r="A58" s="1"/>
      <c r="B58" s="1" t="s">
        <v>60</v>
      </c>
      <c r="C58" s="1"/>
      <c r="D58" s="1"/>
      <c r="E58" s="1"/>
      <c r="F58" s="1"/>
      <c r="G58" s="4">
        <f>ROUND(G3+G13-G57,5)</f>
        <v>925.85</v>
      </c>
      <c r="H58" s="5"/>
      <c r="I58" s="4">
        <f>ROUND(I3+I13-I57,5)</f>
        <v>1450.79</v>
      </c>
      <c r="J58" s="5"/>
      <c r="K58" s="4">
        <f>ROUND(K3+K13-K57,5)</f>
        <v>4672.91</v>
      </c>
      <c r="L58" s="5"/>
      <c r="M58" s="4">
        <f>ROUND(M3+M13-M57,5)</f>
        <v>-5928.32</v>
      </c>
      <c r="N58" s="5"/>
      <c r="O58" s="4">
        <f>ROUND(O3+O13-O57,5)</f>
        <v>0</v>
      </c>
    </row>
    <row r="59" spans="1:15" x14ac:dyDescent="0.3">
      <c r="A59" s="1"/>
      <c r="B59" s="1" t="s">
        <v>61</v>
      </c>
      <c r="C59" s="1"/>
      <c r="D59" s="1"/>
      <c r="E59" s="1"/>
      <c r="F59" s="1"/>
      <c r="G59" s="4"/>
      <c r="H59" s="5"/>
      <c r="I59" s="4"/>
      <c r="J59" s="5"/>
      <c r="K59" s="4"/>
      <c r="L59" s="5"/>
      <c r="M59" s="4"/>
      <c r="N59" s="5"/>
      <c r="O59" s="4"/>
    </row>
    <row r="60" spans="1:15" x14ac:dyDescent="0.3">
      <c r="A60" s="1"/>
      <c r="B60" s="1"/>
      <c r="C60" s="1" t="s">
        <v>62</v>
      </c>
      <c r="D60" s="1"/>
      <c r="E60" s="1"/>
      <c r="F60" s="1"/>
      <c r="G60" s="4"/>
      <c r="H60" s="5"/>
      <c r="I60" s="4"/>
      <c r="J60" s="5"/>
      <c r="K60" s="4"/>
      <c r="L60" s="5"/>
      <c r="M60" s="4"/>
      <c r="N60" s="5"/>
      <c r="O60" s="4"/>
    </row>
    <row r="61" spans="1:15" ht="15" thickBot="1" x14ac:dyDescent="0.35">
      <c r="A61" s="1"/>
      <c r="B61" s="1"/>
      <c r="C61" s="1"/>
      <c r="D61" s="1" t="s">
        <v>63</v>
      </c>
      <c r="E61" s="1"/>
      <c r="F61" s="1"/>
      <c r="G61" s="4">
        <v>0</v>
      </c>
      <c r="H61" s="5"/>
      <c r="I61" s="4">
        <v>0</v>
      </c>
      <c r="J61" s="5"/>
      <c r="K61" s="4">
        <v>18.38</v>
      </c>
      <c r="L61" s="5"/>
      <c r="M61" s="4">
        <v>0</v>
      </c>
      <c r="N61" s="5"/>
      <c r="O61" s="4">
        <v>0</v>
      </c>
    </row>
    <row r="62" spans="1:15" ht="15" thickBot="1" x14ac:dyDescent="0.35">
      <c r="A62" s="1"/>
      <c r="B62" s="1"/>
      <c r="C62" s="1" t="s">
        <v>64</v>
      </c>
      <c r="D62" s="1"/>
      <c r="E62" s="1"/>
      <c r="F62" s="1"/>
      <c r="G62" s="8">
        <f>ROUND(SUM(G60:G61),5)</f>
        <v>0</v>
      </c>
      <c r="H62" s="5"/>
      <c r="I62" s="8">
        <f>ROUND(SUM(I60:I61),5)</f>
        <v>0</v>
      </c>
      <c r="J62" s="5"/>
      <c r="K62" s="8">
        <f>ROUND(SUM(K60:K61),5)</f>
        <v>18.38</v>
      </c>
      <c r="L62" s="5"/>
      <c r="M62" s="8">
        <f>ROUND(SUM(M60:M61),5)</f>
        <v>0</v>
      </c>
      <c r="N62" s="5"/>
      <c r="O62" s="8">
        <f>ROUND(SUM(O60:O61),5)</f>
        <v>0</v>
      </c>
    </row>
    <row r="63" spans="1:15" ht="15" thickBot="1" x14ac:dyDescent="0.35">
      <c r="A63" s="1"/>
      <c r="B63" s="1" t="s">
        <v>65</v>
      </c>
      <c r="C63" s="1"/>
      <c r="D63" s="1"/>
      <c r="E63" s="1"/>
      <c r="F63" s="1"/>
      <c r="G63" s="8">
        <f>ROUND(G59+G62,5)</f>
        <v>0</v>
      </c>
      <c r="H63" s="5"/>
      <c r="I63" s="8">
        <f>ROUND(I59+I62,5)</f>
        <v>0</v>
      </c>
      <c r="J63" s="5"/>
      <c r="K63" s="8">
        <f>ROUND(K59+K62,5)</f>
        <v>18.38</v>
      </c>
      <c r="L63" s="5"/>
      <c r="M63" s="8">
        <f>ROUND(M59+M62,5)</f>
        <v>0</v>
      </c>
      <c r="N63" s="5"/>
      <c r="O63" s="8">
        <f>ROUND(O59+O62,5)</f>
        <v>0</v>
      </c>
    </row>
    <row r="64" spans="1:15" s="10" customFormat="1" ht="10.8" thickBot="1" x14ac:dyDescent="0.25">
      <c r="A64" s="1" t="s">
        <v>66</v>
      </c>
      <c r="B64" s="1"/>
      <c r="C64" s="1"/>
      <c r="D64" s="1"/>
      <c r="E64" s="1"/>
      <c r="F64" s="1"/>
      <c r="G64" s="9">
        <f>ROUND(G58+G63,5)</f>
        <v>925.85</v>
      </c>
      <c r="H64" s="1"/>
      <c r="I64" s="9">
        <f>ROUND(I58+I63,5)</f>
        <v>1450.79</v>
      </c>
      <c r="J64" s="1"/>
      <c r="K64" s="9">
        <f>ROUND(K58+K63,5)</f>
        <v>4691.29</v>
      </c>
      <c r="L64" s="1"/>
      <c r="M64" s="9">
        <f>ROUND(M58+M63,5)</f>
        <v>-5928.32</v>
      </c>
      <c r="N64" s="1"/>
      <c r="O64" s="9">
        <f>ROUND(O58+O63,5)</f>
        <v>0</v>
      </c>
    </row>
    <row r="65" ht="15" thickTop="1" x14ac:dyDescent="0.3"/>
  </sheetData>
  <pageMargins left="0.7" right="0.7" top="0.75" bottom="0.75" header="0.1" footer="0.3"/>
  <pageSetup orientation="portrait" r:id="rId1"/>
  <headerFooter>
    <oddHeader>&amp;L&amp;"Arial,Bold"&amp;8 11:57 AM
&amp;"Arial,Bold"&amp;8 08/11/23
&amp;"Arial,Bold"&amp;8 Accrual Basis&amp;C&amp;"Arial,Bold"&amp;12 Fall Creek Village Homeowners' Association
&amp;"Arial,Bold"&amp;14 Profit &amp;&amp; Loss Budget Performance
&amp;"Arial,Bold"&amp;10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Accts pay 8.2023</vt:lpstr>
      <vt:lpstr>Balance sheet 8.11.23</vt:lpstr>
      <vt:lpstr>P &amp; L YTD 8.23</vt:lpstr>
      <vt:lpstr>'Accts pay 8.2023'!Print_Titles</vt:lpstr>
      <vt:lpstr>'Balance sheet 8.11.23'!Print_Titles</vt:lpstr>
      <vt:lpstr>'P &amp; L YTD 8.23'!Print_Titles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</dc:creator>
  <cp:lastModifiedBy>Judi</cp:lastModifiedBy>
  <dcterms:created xsi:type="dcterms:W3CDTF">2023-08-11T17:57:41Z</dcterms:created>
  <dcterms:modified xsi:type="dcterms:W3CDTF">2023-08-11T18:04:02Z</dcterms:modified>
</cp:coreProperties>
</file>